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39" sheetId="1" r:id="rId1"/>
  </sheets>
  <definedNames>
    <definedName name="_xlnm._FilterDatabase" localSheetId="0" hidden="1">'Cuadro 39'!#REF!</definedName>
    <definedName name="_xlnm.Print_Area" localSheetId="0">'Cuadro 39'!$A$1:$F$499</definedName>
    <definedName name="_xlnm.Print_Titles" localSheetId="0">'Cuadro 39'!$1:$3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4" i="1" l="1"/>
  <c r="D434" i="1"/>
  <c r="E434" i="1"/>
  <c r="F434" i="1"/>
  <c r="B434" i="1"/>
  <c r="B439" i="1" l="1"/>
  <c r="E219" i="1"/>
  <c r="B93" i="1"/>
  <c r="E439" i="1"/>
  <c r="C439" i="1"/>
  <c r="B219" i="1"/>
  <c r="B45" i="1"/>
  <c r="C219" i="1"/>
  <c r="C93" i="1"/>
  <c r="F219" i="1"/>
  <c r="C262" i="1"/>
  <c r="E331" i="1"/>
  <c r="D331" i="1"/>
  <c r="F439" i="1"/>
  <c r="D439" i="1"/>
  <c r="D45" i="1"/>
  <c r="D5" i="1"/>
  <c r="E445" i="1"/>
  <c r="D445" i="1"/>
  <c r="B445" i="1"/>
  <c r="F445" i="1"/>
  <c r="C445" i="1"/>
  <c r="D388" i="1"/>
  <c r="F388" i="1"/>
  <c r="E388" i="1"/>
  <c r="C388" i="1"/>
  <c r="B388" i="1"/>
  <c r="F331" i="1"/>
  <c r="C331" i="1"/>
  <c r="B331" i="1"/>
  <c r="F293" i="1"/>
  <c r="E293" i="1"/>
  <c r="D293" i="1"/>
  <c r="C293" i="1"/>
  <c r="B293" i="1"/>
  <c r="D262" i="1"/>
  <c r="F262" i="1"/>
  <c r="E262" i="1"/>
  <c r="B262" i="1"/>
  <c r="D238" i="1"/>
  <c r="F238" i="1"/>
  <c r="E238" i="1"/>
  <c r="C238" i="1"/>
  <c r="B238" i="1"/>
  <c r="D219" i="1"/>
  <c r="B121" i="1"/>
  <c r="C121" i="1"/>
  <c r="E121" i="1"/>
  <c r="F121" i="1"/>
  <c r="D121" i="1"/>
  <c r="F93" i="1"/>
  <c r="E93" i="1"/>
  <c r="D93" i="1"/>
  <c r="F45" i="1"/>
  <c r="E45" i="1"/>
  <c r="C45" i="1"/>
  <c r="F5" i="1"/>
  <c r="E5" i="1"/>
  <c r="C5" i="1"/>
  <c r="D4" i="1" l="1"/>
  <c r="E4" i="1"/>
  <c r="F4" i="1"/>
  <c r="C4" i="1"/>
  <c r="B5" i="1"/>
  <c r="B4" i="1" s="1"/>
</calcChain>
</file>

<file path=xl/sharedStrings.xml><?xml version="1.0" encoding="utf-8"?>
<sst xmlns="http://schemas.openxmlformats.org/spreadsheetml/2006/main" count="504" uniqueCount="489">
  <si>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</si>
  <si>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</si>
  <si>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</si>
  <si>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</si>
  <si>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</si>
  <si>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</si>
  <si>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</si>
  <si>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</si>
  <si>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</si>
  <si>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</si>
  <si>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</si>
  <si>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</si>
  <si>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</si>
  <si>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</si>
  <si>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</si>
  <si>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</si>
  <si>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</si>
  <si>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</si>
  <si>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 xml:space="preserve">   Tierras Altas</t>
  </si>
  <si>
    <t xml:space="preserve">   Bocas del Toro</t>
  </si>
  <si>
    <t xml:space="preserve">     Tierra Oscura</t>
  </si>
  <si>
    <t xml:space="preserve">     Bocas del Drago</t>
  </si>
  <si>
    <t xml:space="preserve">     San Cristóbal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</si>
  <si>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</si>
  <si>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</si>
  <si>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</si>
  <si>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</si>
  <si>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</si>
  <si>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</si>
  <si>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</si>
  <si>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Las Delicias</t>
  </si>
  <si>
    <t xml:space="preserve">     Barriada 4 de Abril</t>
  </si>
  <si>
    <t xml:space="preserve">     El Silencio</t>
  </si>
  <si>
    <t xml:space="preserve">     Finca 6</t>
  </si>
  <si>
    <t xml:space="preserve">     Finca 30</t>
  </si>
  <si>
    <t xml:space="preserve">     Finca 60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</si>
  <si>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</si>
  <si>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</si>
  <si>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</si>
  <si>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</si>
  <si>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</si>
  <si>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</si>
  <si>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</si>
  <si>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</si>
  <si>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</si>
  <si>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</si>
  <si>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</si>
  <si>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</si>
  <si>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</si>
  <si>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</si>
  <si>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Nance del Risco</t>
  </si>
  <si>
    <t xml:space="preserve">     Valle del Risco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</si>
  <si>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</si>
  <si>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</si>
  <si>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</si>
  <si>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</si>
  <si>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Cristo</t>
  </si>
  <si>
    <t xml:space="preserve">     Pocrí</t>
  </si>
  <si>
    <t xml:space="preserve">     Pueblos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</si>
  <si>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</si>
  <si>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</si>
  <si>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</si>
  <si>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</si>
  <si>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</si>
  <si>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</si>
  <si>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</si>
  <si>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</si>
  <si>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</si>
  <si>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</si>
  <si>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</si>
  <si>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</si>
  <si>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</si>
  <si>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</si>
  <si>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</si>
  <si>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</si>
  <si>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</si>
  <si>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</si>
  <si>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</si>
  <si>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Olá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</si>
  <si>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</si>
  <si>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</si>
  <si>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</si>
  <si>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</si>
  <si>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</si>
  <si>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</si>
  <si>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</si>
  <si>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</si>
  <si>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</si>
  <si>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</si>
  <si>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</si>
  <si>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</si>
  <si>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</si>
  <si>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</si>
  <si>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</si>
  <si>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</si>
  <si>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Riecito</t>
  </si>
  <si>
    <t xml:space="preserve">     San Miguel</t>
  </si>
  <si>
    <t xml:space="preserve">   Colón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</si>
  <si>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</si>
  <si>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</si>
  <si>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</si>
  <si>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</si>
  <si>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</si>
  <si>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</si>
  <si>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</si>
  <si>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</si>
  <si>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</si>
  <si>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</si>
  <si>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</si>
  <si>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</si>
  <si>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</si>
  <si>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El Guabo</t>
  </si>
  <si>
    <t xml:space="preserve">     La Encantada</t>
  </si>
  <si>
    <t xml:space="preserve">     Piña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</si>
  <si>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</si>
  <si>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</si>
  <si>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</si>
  <si>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</si>
  <si>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</si>
  <si>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</si>
  <si>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Omar Torrijos Herrera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</si>
  <si>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</si>
  <si>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</si>
  <si>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</si>
  <si>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</si>
  <si>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</si>
  <si>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</si>
  <si>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</si>
  <si>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</si>
  <si>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</si>
  <si>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</si>
  <si>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</si>
  <si>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</si>
  <si>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</si>
  <si>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</si>
  <si>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</si>
  <si>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</si>
  <si>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</si>
  <si>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  Pedregal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</si>
  <si>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</si>
  <si>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</si>
  <si>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</si>
  <si>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</si>
  <si>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</si>
  <si>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</si>
  <si>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</si>
  <si>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</si>
  <si>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</si>
  <si>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</si>
  <si>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</si>
  <si>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</si>
  <si>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</si>
  <si>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</si>
  <si>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</si>
  <si>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</si>
  <si>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</si>
  <si>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</si>
  <si>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</si>
  <si>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</si>
  <si>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</si>
  <si>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</si>
  <si>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</si>
  <si>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Chiriquí</t>
  </si>
  <si>
    <t xml:space="preserve">     Guacá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</si>
  <si>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</si>
  <si>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</si>
  <si>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</si>
  <si>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</si>
  <si>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</si>
  <si>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</si>
  <si>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</si>
  <si>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</si>
  <si>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</si>
  <si>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</si>
  <si>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</si>
  <si>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</si>
  <si>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</si>
  <si>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</si>
  <si>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</si>
  <si>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Rincón</t>
  </si>
  <si>
    <t xml:space="preserve">   Remedios</t>
  </si>
  <si>
    <t xml:space="preserve">     El Porvenir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</si>
  <si>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</si>
  <si>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</si>
  <si>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</si>
  <si>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</si>
  <si>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</si>
  <si>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</si>
  <si>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</si>
  <si>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San Félix</t>
  </si>
  <si>
    <t xml:space="preserve">     San Félix</t>
  </si>
  <si>
    <t xml:space="preserve">   San Lorenzo</t>
  </si>
  <si>
    <t xml:space="preserve">     Boca del Monte</t>
  </si>
  <si>
    <t xml:space="preserve">     San Lorenzo</t>
  </si>
  <si>
    <t xml:space="preserve">   Tolé</t>
  </si>
  <si>
    <t xml:space="preserve">     Potrero de Caña</t>
  </si>
  <si>
    <t xml:space="preserve">     Veladero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</si>
  <si>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</si>
  <si>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</si>
  <si>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</si>
  <si>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</si>
  <si>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</si>
  <si>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</si>
  <si>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</si>
  <si>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Garachiné</t>
  </si>
  <si>
    <t xml:space="preserve">     Jaqué</t>
  </si>
  <si>
    <t xml:space="preserve">     Puerto Piña</t>
  </si>
  <si>
    <t xml:space="preserve">     Setegantí</t>
  </si>
  <si>
    <t xml:space="preserve">   Pinogana</t>
  </si>
  <si>
    <t xml:space="preserve">     Boca de Cupé</t>
  </si>
  <si>
    <t xml:space="preserve">     Pinogana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</si>
  <si>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</si>
  <si>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</si>
  <si>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</si>
  <si>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</si>
  <si>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</si>
  <si>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</si>
  <si>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</si>
  <si>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Zapallal</t>
  </si>
  <si>
    <t xml:space="preserve">   Chitré</t>
  </si>
  <si>
    <t xml:space="preserve">     La Arena</t>
  </si>
  <si>
    <t xml:space="preserve">     Llano Bonito</t>
  </si>
  <si>
    <t xml:space="preserve">   Las Minas</t>
  </si>
  <si>
    <t xml:space="preserve">     Chepo</t>
  </si>
  <si>
    <t xml:space="preserve">     Chumical</t>
  </si>
  <si>
    <t xml:space="preserve">     Quebrada El Ciprián</t>
  </si>
  <si>
    <t xml:space="preserve">   Los Pozos</t>
  </si>
  <si>
    <t xml:space="preserve">     Capurí</t>
  </si>
  <si>
    <t xml:space="preserve">     El Cedro</t>
  </si>
  <si>
    <t xml:space="preserve">     La  Arena</t>
  </si>
  <si>
    <t xml:space="preserve">   Ocú</t>
  </si>
  <si>
    <t xml:space="preserve">   Parita</t>
  </si>
  <si>
    <t xml:space="preserve">     Potuga</t>
  </si>
  <si>
    <t xml:space="preserve">   Pesé</t>
  </si>
  <si>
    <t xml:space="preserve">     El Ciruelo</t>
  </si>
  <si>
    <t xml:space="preserve">   Santa María</t>
  </si>
  <si>
    <t xml:space="preserve">   Guararé</t>
  </si>
  <si>
    <t xml:space="preserve">   Las Tablas</t>
  </si>
  <si>
    <t xml:space="preserve">     Bajo Corral</t>
  </si>
  <si>
    <t xml:space="preserve">     El Carate</t>
  </si>
  <si>
    <t xml:space="preserve">     El Cocal</t>
  </si>
  <si>
    <t xml:space="preserve">     La Palma</t>
  </si>
  <si>
    <t xml:space="preserve">     Las Tablas Abajo</t>
  </si>
  <si>
    <t xml:space="preserve">     Nuario</t>
  </si>
  <si>
    <t xml:space="preserve">     Vallerriquito</t>
  </si>
  <si>
    <t xml:space="preserve">   Los Santos</t>
  </si>
  <si>
    <t xml:space="preserve">     Tres Quebradas</t>
  </si>
  <si>
    <t xml:space="preserve">   Macaracas</t>
  </si>
  <si>
    <t xml:space="preserve">     Bahía Honda</t>
  </si>
  <si>
    <t xml:space="preserve">   Pedasí</t>
  </si>
  <si>
    <t xml:space="preserve">     Mariabé</t>
  </si>
  <si>
    <t xml:space="preserve">   Pocrí</t>
  </si>
  <si>
    <t xml:space="preserve">     Lajamina</t>
  </si>
  <si>
    <t xml:space="preserve">     Paraíso</t>
  </si>
  <si>
    <t xml:space="preserve">     Paritilla</t>
  </si>
  <si>
    <t xml:space="preserve">   Tonosí</t>
  </si>
  <si>
    <t xml:space="preserve">     El Cortezo</t>
  </si>
  <si>
    <t xml:space="preserve">     Guánico</t>
  </si>
  <si>
    <t xml:space="preserve">     Cambutal</t>
  </si>
  <si>
    <t xml:space="preserve">   Balboa</t>
  </si>
  <si>
    <t xml:space="preserve">     La Guinea</t>
  </si>
  <si>
    <t xml:space="preserve">     Pedro González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</si>
  <si>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</si>
  <si>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</si>
  <si>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</si>
  <si>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</si>
  <si>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</si>
  <si>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</si>
  <si>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</si>
  <si>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</si>
  <si>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</si>
  <si>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</si>
  <si>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</si>
  <si>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</si>
  <si>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</si>
  <si>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</si>
  <si>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</si>
  <si>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</si>
  <si>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</si>
  <si>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</si>
  <si>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</si>
  <si>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</si>
  <si>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</si>
  <si>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</si>
  <si>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</si>
  <si>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</si>
  <si>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</si>
  <si>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</si>
  <si>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</si>
  <si>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</si>
  <si>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</si>
  <si>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</si>
  <si>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</si>
  <si>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</si>
  <si>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</si>
  <si>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</si>
  <si>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</si>
  <si>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</si>
  <si>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</si>
  <si>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</si>
  <si>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</si>
  <si>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</si>
  <si>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</si>
  <si>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</si>
  <si>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</si>
  <si>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</si>
  <si>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</si>
  <si>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</si>
  <si>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</si>
  <si>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</si>
  <si>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</si>
  <si>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</si>
  <si>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</si>
  <si>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</si>
  <si>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</si>
  <si>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</si>
  <si>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</si>
  <si>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</si>
  <si>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</si>
  <si>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</si>
  <si>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</si>
  <si>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</si>
  <si>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</si>
  <si>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</si>
  <si>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</si>
  <si>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</si>
  <si>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</si>
  <si>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</si>
  <si>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</si>
  <si>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</si>
  <si>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</si>
  <si>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</si>
  <si>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</si>
  <si>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</si>
  <si>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San Carlos</t>
  </si>
  <si>
    <t xml:space="preserve">     El Espino</t>
  </si>
  <si>
    <t xml:space="preserve">     El Higo</t>
  </si>
  <si>
    <t xml:space="preserve">     La Ermita</t>
  </si>
  <si>
    <t xml:space="preserve">     La Laguna</t>
  </si>
  <si>
    <t xml:space="preserve">     Los Llanitos</t>
  </si>
  <si>
    <t xml:space="preserve">     San José</t>
  </si>
  <si>
    <t xml:space="preserve">   Atalaya</t>
  </si>
  <si>
    <t xml:space="preserve">   Calobre</t>
  </si>
  <si>
    <t xml:space="preserve">     El Cocla</t>
  </si>
  <si>
    <t xml:space="preserve">     El Potrero</t>
  </si>
  <si>
    <t xml:space="preserve">   Cañazas</t>
  </si>
  <si>
    <t xml:space="preserve">     El Picador</t>
  </si>
  <si>
    <t xml:space="preserve">   La Mesa</t>
  </si>
  <si>
    <t xml:space="preserve">   Las Palmas</t>
  </si>
  <si>
    <t xml:space="preserve">     Cerro de Casa</t>
  </si>
  <si>
    <t xml:space="preserve">     Lolá</t>
  </si>
  <si>
    <t xml:space="preserve">     Zapotillo</t>
  </si>
  <si>
    <t xml:space="preserve">   Montijo</t>
  </si>
  <si>
    <t xml:space="preserve">   San Francisco</t>
  </si>
  <si>
    <t xml:space="preserve">     Los Hatillos</t>
  </si>
  <si>
    <t xml:space="preserve">     Calovébora</t>
  </si>
  <si>
    <t xml:space="preserve">     El Alto</t>
  </si>
  <si>
    <t xml:space="preserve">     El Pantano</t>
  </si>
  <si>
    <t xml:space="preserve">     Rubén Cantú</t>
  </si>
  <si>
    <t xml:space="preserve">   Santiago</t>
  </si>
  <si>
    <t xml:space="preserve">     La Raya de Santa María</t>
  </si>
  <si>
    <t xml:space="preserve">     Ponuga</t>
  </si>
  <si>
    <t xml:space="preserve">     Canto del Llano</t>
  </si>
  <si>
    <t xml:space="preserve">     Carlos Santana Ávila</t>
  </si>
  <si>
    <t xml:space="preserve">     Edwin Fábrega</t>
  </si>
  <si>
    <t xml:space="preserve">     San Martín de Porres</t>
  </si>
  <si>
    <t xml:space="preserve">     Nuevo Santiago</t>
  </si>
  <si>
    <t xml:space="preserve">     Santiago Este</t>
  </si>
  <si>
    <t xml:space="preserve">   Soná</t>
  </si>
  <si>
    <t xml:space="preserve">     El Marañón</t>
  </si>
  <si>
    <t xml:space="preserve">     La Soledad</t>
  </si>
  <si>
    <t xml:space="preserve">     Rodeo Viejo</t>
  </si>
  <si>
    <t xml:space="preserve">   Mariato</t>
  </si>
  <si>
    <t xml:space="preserve">   Comarca Kuna Yala</t>
  </si>
  <si>
    <t xml:space="preserve">     Ailigandí</t>
  </si>
  <si>
    <t xml:space="preserve">     Puerto Obaldía</t>
  </si>
  <si>
    <t xml:space="preserve">   Cémaco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</si>
  <si>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</si>
  <si>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</si>
  <si>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</si>
  <si>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</si>
  <si>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</si>
  <si>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Camarón Arriba</t>
  </si>
  <si>
    <t xml:space="preserve">     Cerro Banco</t>
  </si>
  <si>
    <t xml:space="preserve">     Emplanada de Chorcha</t>
  </si>
  <si>
    <t xml:space="preserve">     Nämnoni</t>
  </si>
  <si>
    <t xml:space="preserve">   Mironó</t>
  </si>
  <si>
    <t xml:space="preserve">     Hato Corotú</t>
  </si>
  <si>
    <t xml:space="preserve">     Hato Jobo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</si>
  <si>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</si>
  <si>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</si>
  <si>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</si>
  <si>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</si>
  <si>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Cerro Puerco</t>
  </si>
  <si>
    <t xml:space="preserve">     Peña Blanca</t>
  </si>
  <si>
    <t xml:space="preserve">     Roka</t>
  </si>
  <si>
    <t xml:space="preserve">     Sitio Prado</t>
  </si>
  <si>
    <t xml:space="preserve">     Dikeri</t>
  </si>
  <si>
    <t xml:space="preserve">     Diko</t>
  </si>
  <si>
    <t xml:space="preserve">     Kikari</t>
  </si>
  <si>
    <t xml:space="preserve">   Nole Duima</t>
  </si>
  <si>
    <t xml:space="preserve">     Hato Chamí</t>
  </si>
  <si>
    <t xml:space="preserve">     Lajero</t>
  </si>
  <si>
    <t xml:space="preserve">     Susama</t>
  </si>
  <si>
    <t xml:space="preserve">   Ñürüm</t>
  </si>
  <si>
    <t xml:space="preserve">     Cerro Pelado</t>
  </si>
  <si>
    <t xml:space="preserve">     El Paredón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</si>
  <si>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</si>
  <si>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</si>
  <si>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</si>
  <si>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</si>
  <si>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  Mününi</t>
  </si>
  <si>
    <t xml:space="preserve">     Piedra Roja</t>
  </si>
  <si>
    <t xml:space="preserve">   Kusapín</t>
  </si>
  <si>
    <t xml:space="preserve">     Bahía Azul</t>
  </si>
  <si>
    <t xml:space="preserve">     Río Chiriquí</t>
  </si>
  <si>
    <t xml:space="preserve">     Tobobe</t>
  </si>
  <si>
    <t xml:space="preserve">   Jirondai</t>
  </si>
  <si>
    <t xml:space="preserve">     Bürí</t>
  </si>
  <si>
    <t xml:space="preserve">     Guariviara</t>
  </si>
  <si>
    <t xml:space="preserve">     Man Creek</t>
  </si>
  <si>
    <t xml:space="preserve">     Tuwai</t>
  </si>
  <si>
    <t>0.00</t>
  </si>
  <si>
    <t>0.0</t>
  </si>
  <si>
    <t>Superficie (en hectáreas)</t>
  </si>
  <si>
    <t>TOTAL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</si>
  <si>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</si>
  <si>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</si>
  <si>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</si>
  <si>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</si>
  <si>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</si>
  <si>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</si>
  <si>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</si>
  <si>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</si>
  <si>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</si>
  <si>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</si>
  <si>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</si>
  <si>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</si>
  <si>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</si>
  <si>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</si>
  <si>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</si>
  <si>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</si>
  <si>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</si>
  <si>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</si>
  <si>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</si>
  <si>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</si>
  <si>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</si>
  <si>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</si>
  <si>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</si>
  <si>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</si>
  <si>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</si>
  <si>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</si>
  <si>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</si>
  <si>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</si>
  <si>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Santa María (cabecera)</t>
  </si>
  <si>
    <t xml:space="preserve">     Guararé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</si>
  <si>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</si>
  <si>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</si>
  <si>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</si>
  <si>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</si>
  <si>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</si>
  <si>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</si>
  <si>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Chimán (cabecera)</t>
  </si>
  <si>
    <t xml:space="preserve">     Arraiján (cabecera)</t>
  </si>
  <si>
    <t xml:space="preserve">     Capira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</si>
  <si>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</si>
  <si>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</si>
  <si>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</si>
  <si>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</si>
  <si>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</si>
  <si>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</si>
  <si>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</si>
  <si>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Santa Fe (cabecera)</t>
  </si>
  <si>
    <t xml:space="preserve">     Santiago (cabecera)</t>
  </si>
  <si>
    <t xml:space="preserve">     Llano de Catival o Mariato (cabecera)</t>
  </si>
  <si>
    <t xml:space="preserve">     Narganá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</si>
  <si>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</si>
  <si>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</si>
  <si>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</si>
  <si>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</si>
  <si>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Bisira (cabecera)</t>
  </si>
  <si>
    <t xml:space="preserve">     Chepo (cabecera)</t>
  </si>
  <si>
    <t xml:space="preserve">Panamá Oeste </t>
  </si>
  <si>
    <t xml:space="preserve">   Santa Catalina o Calovébora </t>
  </si>
  <si>
    <t xml:space="preserve">     Santa Catalina o Calovébora </t>
  </si>
  <si>
    <t xml:space="preserve">             Cuando la cantidad es menor a la mitad de unidad o fracción decimal adoptada, para la expresión del dato.</t>
  </si>
  <si>
    <t>Cuadro 39. CILANTRO, EXPLOTACIONES, SUPERFICIE SEMBRADA, PERDIDA, MECANIZADA Y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</si>
  <si>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</si>
  <si>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 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</si>
</sst>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165" fontId="6" fillId="2" borderId="1" xfId="1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left" vertical="center"/>
    </xf>
    <xf numFmtId="0" fontId="4" fillId="0" borderId="7" xfId="9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right" vertical="center" wrapText="1"/>
    </xf>
    <xf numFmtId="43" fontId="2" fillId="0" borderId="3" xfId="1" applyNumberFormat="1" applyFont="1" applyFill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43" fontId="2" fillId="0" borderId="5" xfId="1" applyNumberFormat="1" applyFont="1" applyFill="1" applyBorder="1" applyAlignment="1">
      <alignment horizontal="right" vertical="center" wrapText="1"/>
    </xf>
    <xf numFmtId="165" fontId="2" fillId="0" borderId="6" xfId="1" applyNumberFormat="1" applyFont="1" applyFill="1" applyBorder="1" applyAlignment="1">
      <alignment horizontal="righ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43" fontId="4" fillId="0" borderId="5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Fill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43" fontId="4" fillId="0" borderId="8" xfId="1" applyNumberFormat="1" applyFont="1" applyFill="1" applyBorder="1" applyAlignment="1">
      <alignment horizontal="right" vertical="center" wrapText="1"/>
    </xf>
    <xf numFmtId="165" fontId="4" fillId="0" borderId="9" xfId="1" applyNumberFormat="1" applyFont="1" applyFill="1" applyBorder="1" applyAlignment="1">
      <alignment horizontal="right" vertical="center" wrapText="1"/>
    </xf>
    <xf numFmtId="0" fontId="4" fillId="3" borderId="0" xfId="13" applyFont="1" applyFill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2" xfId="3"/>
    <cellStyle name="style1749130342627" xfId="6"/>
    <cellStyle name="style1749130345081" xfId="13"/>
    <cellStyle name="style1749828199515" xfId="2"/>
    <cellStyle name="style1749828199812" xfId="4"/>
    <cellStyle name="style1749828199968" xfId="5"/>
    <cellStyle name="style1749828202327" xfId="7"/>
    <cellStyle name="style1749828202421" xfId="9"/>
    <cellStyle name="style1749828202656" xfId="8"/>
    <cellStyle name="style1749828202734" xfId="10"/>
    <cellStyle name="style1749828203390" xfId="11"/>
    <cellStyle name="style174982820349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496</xdr:row>
      <xdr:rowOff>57151</xdr:rowOff>
    </xdr:from>
    <xdr:to>
      <xdr:col>0</xdr:col>
      <xdr:colOff>381000</xdr:colOff>
      <xdr:row>498</xdr:row>
      <xdr:rowOff>142876</xdr:rowOff>
    </xdr:to>
    <xdr:sp macro="" textlink="">
      <xdr:nvSpPr>
        <xdr:cNvPr id="2" name="Cerrar llave 1"/>
        <xdr:cNvSpPr/>
      </xdr:nvSpPr>
      <xdr:spPr>
        <a:xfrm>
          <a:off x="297181" y="200596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showGridLines="0" tabSelected="1" topLeftCell="A2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6" customWidth="1"/>
    <col min="3" max="5" width="15" style="7" customWidth="1"/>
    <col min="6" max="6" width="15" style="6" customWidth="1"/>
    <col min="7" max="16384" width="9.140625" style="1"/>
  </cols>
  <sheetData>
    <row r="1" spans="1:7" ht="60" customHeight="1" x14ac:dyDescent="0.2">
      <c r="A1" s="32" t="s">
        <v>486</v>
      </c>
      <c r="B1" s="32"/>
      <c r="C1" s="32"/>
      <c r="D1" s="32"/>
      <c r="E1" s="32"/>
      <c r="F1" s="32"/>
    </row>
    <row r="2" spans="1:7" s="3" customFormat="1" ht="30" customHeight="1" x14ac:dyDescent="0.2">
      <c r="A2" s="35" t="s">
        <v>0</v>
      </c>
      <c r="B2" s="33" t="s">
        <v>1</v>
      </c>
      <c r="C2" s="34" t="s">
        <v>424</v>
      </c>
      <c r="D2" s="34"/>
      <c r="E2" s="34"/>
      <c r="F2" s="33" t="s">
        <v>488</v>
      </c>
      <c r="G2" s="2"/>
    </row>
    <row r="3" spans="1:7" s="3" customFormat="1" ht="30" customHeight="1" x14ac:dyDescent="0.2">
      <c r="A3" s="35"/>
      <c r="B3" s="33"/>
      <c r="C3" s="12" t="s">
        <v>2</v>
      </c>
      <c r="D3" s="12" t="s">
        <v>3</v>
      </c>
      <c r="E3" s="12" t="s">
        <v>4</v>
      </c>
      <c r="F3" s="33"/>
      <c r="G3" s="2"/>
    </row>
    <row r="4" spans="1:7" ht="21" customHeight="1" x14ac:dyDescent="0.2">
      <c r="A4" s="13" t="s">
        <v>425</v>
      </c>
      <c r="B4" s="16">
        <f>SUM(B5+B45+B93+B121+B219+B238+B262+B293+B331+B388+B434+B439+B445)</f>
        <v>3022</v>
      </c>
      <c r="C4" s="17">
        <f t="shared" ref="C4:F4" si="0">SUM(C5+C45+C93+C121+C219+C238+C262+C293+C331+C388+C434+C439+C445)</f>
        <v>34.992697190999998</v>
      </c>
      <c r="D4" s="17">
        <f t="shared" si="0"/>
        <v>4.0265430713479802</v>
      </c>
      <c r="E4" s="17">
        <f t="shared" si="0"/>
        <v>2.2843879781999998</v>
      </c>
      <c r="F4" s="18">
        <f t="shared" si="0"/>
        <v>3048.3438000000006</v>
      </c>
    </row>
    <row r="5" spans="1:7" ht="21" customHeight="1" x14ac:dyDescent="0.2">
      <c r="A5" s="14" t="s">
        <v>5</v>
      </c>
      <c r="B5" s="19">
        <f>SUM(B6+B10+B29+B36)</f>
        <v>147</v>
      </c>
      <c r="C5" s="20">
        <f t="shared" ref="C5:F5" si="1">SUM(C6+C10+C29+C36)</f>
        <v>3.3354098360000006</v>
      </c>
      <c r="D5" s="20">
        <f t="shared" si="1"/>
        <v>0.3313497269666667</v>
      </c>
      <c r="E5" s="20">
        <f t="shared" si="1"/>
        <v>0.10000000000000002</v>
      </c>
      <c r="F5" s="21">
        <f t="shared" si="1"/>
        <v>97.920999999999992</v>
      </c>
    </row>
    <row r="6" spans="1:7" ht="15" customHeight="1" x14ac:dyDescent="0.2">
      <c r="A6" s="14" t="s">
        <v>19</v>
      </c>
      <c r="B6" s="19">
        <v>7</v>
      </c>
      <c r="C6" s="20">
        <v>1.01079235</v>
      </c>
      <c r="D6" s="20">
        <v>5.4644999999999999E-6</v>
      </c>
      <c r="E6" s="20">
        <v>0</v>
      </c>
      <c r="F6" s="21">
        <v>1.5100000000000002</v>
      </c>
    </row>
    <row r="7" spans="1:7" ht="15" customHeight="1" x14ac:dyDescent="0.2">
      <c r="A7" s="14" t="s">
        <v>20</v>
      </c>
      <c r="B7" s="22">
        <v>4</v>
      </c>
      <c r="C7" s="23">
        <v>1.0174864E-2</v>
      </c>
      <c r="D7" s="23">
        <v>5.4644999999999999E-6</v>
      </c>
      <c r="E7" s="23">
        <v>0</v>
      </c>
      <c r="F7" s="24">
        <v>0.13</v>
      </c>
    </row>
    <row r="8" spans="1:7" ht="15" customHeight="1" x14ac:dyDescent="0.2">
      <c r="A8" s="14" t="s">
        <v>21</v>
      </c>
      <c r="B8" s="22">
        <v>2</v>
      </c>
      <c r="C8" s="23">
        <v>6.1748599999999999E-4</v>
      </c>
      <c r="D8" s="23">
        <v>0</v>
      </c>
      <c r="E8" s="23">
        <v>0</v>
      </c>
      <c r="F8" s="24">
        <v>1.37</v>
      </c>
    </row>
    <row r="9" spans="1:7" ht="15" customHeight="1" x14ac:dyDescent="0.2">
      <c r="A9" s="14" t="s">
        <v>22</v>
      </c>
      <c r="B9" s="22">
        <v>1</v>
      </c>
      <c r="C9" s="23">
        <v>1</v>
      </c>
      <c r="D9" s="23">
        <v>0</v>
      </c>
      <c r="E9" s="23">
        <v>0</v>
      </c>
      <c r="F9" s="24">
        <v>0.01</v>
      </c>
    </row>
    <row r="10" spans="1:7" ht="15" customHeight="1" x14ac:dyDescent="0.2">
      <c r="A10" s="14" t="s">
        <v>23</v>
      </c>
      <c r="B10" s="19">
        <v>79</v>
      </c>
      <c r="C10" s="20">
        <v>1.6601857920000005</v>
      </c>
      <c r="D10" s="20">
        <v>0.20075409856666671</v>
      </c>
      <c r="E10" s="20">
        <v>0.10000000000000002</v>
      </c>
      <c r="F10" s="21">
        <v>45.750000000000014</v>
      </c>
    </row>
    <row r="11" spans="1:7" ht="15" customHeight="1" x14ac:dyDescent="0.2">
      <c r="A11" s="14" t="s">
        <v>426</v>
      </c>
      <c r="B11" s="22">
        <v>7</v>
      </c>
      <c r="C11" s="23">
        <v>8.4152899999999993E-4</v>
      </c>
      <c r="D11" s="23">
        <v>0</v>
      </c>
      <c r="E11" s="23">
        <v>0</v>
      </c>
      <c r="F11" s="24">
        <v>0.24000000000000002</v>
      </c>
    </row>
    <row r="12" spans="1:7" ht="15" customHeight="1" x14ac:dyDescent="0.2">
      <c r="A12" s="14" t="s">
        <v>24</v>
      </c>
      <c r="B12" s="22">
        <v>5</v>
      </c>
      <c r="C12" s="23">
        <v>2.9508300000000002E-4</v>
      </c>
      <c r="D12" s="23">
        <v>0</v>
      </c>
      <c r="E12" s="23">
        <v>0</v>
      </c>
      <c r="F12" s="24">
        <v>0.16</v>
      </c>
    </row>
    <row r="13" spans="1:7" ht="15" customHeight="1" x14ac:dyDescent="0.2">
      <c r="A13" s="14" t="s">
        <v>25</v>
      </c>
      <c r="B13" s="22">
        <v>5</v>
      </c>
      <c r="C13" s="23">
        <v>5.6284200000000003E-4</v>
      </c>
      <c r="D13" s="23">
        <v>0</v>
      </c>
      <c r="E13" s="23">
        <v>0</v>
      </c>
      <c r="F13" s="24">
        <v>8.2199999999999989</v>
      </c>
    </row>
    <row r="14" spans="1:7" ht="15" customHeight="1" x14ac:dyDescent="0.2">
      <c r="A14" s="14" t="s">
        <v>26</v>
      </c>
      <c r="B14" s="22">
        <v>2</v>
      </c>
      <c r="C14" s="23">
        <v>7.6503000000000009E-5</v>
      </c>
      <c r="D14" s="23">
        <v>1.0929E-5</v>
      </c>
      <c r="E14" s="23">
        <v>0</v>
      </c>
      <c r="F14" s="24">
        <v>0.02</v>
      </c>
    </row>
    <row r="15" spans="1:7" ht="15" customHeight="1" x14ac:dyDescent="0.2">
      <c r="A15" s="14" t="s">
        <v>27</v>
      </c>
      <c r="B15" s="22">
        <v>1</v>
      </c>
      <c r="C15" s="23">
        <v>1.0928960000000001E-3</v>
      </c>
      <c r="D15" s="23">
        <v>0</v>
      </c>
      <c r="E15" s="23">
        <v>0</v>
      </c>
      <c r="F15" s="24">
        <v>0.3</v>
      </c>
    </row>
    <row r="16" spans="1:7" ht="15" customHeight="1" x14ac:dyDescent="0.2">
      <c r="A16" s="14" t="s">
        <v>28</v>
      </c>
      <c r="B16" s="22">
        <v>1</v>
      </c>
      <c r="C16" s="23">
        <v>5.4644800000000005E-4</v>
      </c>
      <c r="D16" s="23">
        <v>0</v>
      </c>
      <c r="E16" s="23">
        <v>0</v>
      </c>
      <c r="F16" s="24">
        <v>0.5</v>
      </c>
    </row>
    <row r="17" spans="1:6" ht="15" customHeight="1" x14ac:dyDescent="0.2">
      <c r="A17" s="14" t="s">
        <v>29</v>
      </c>
      <c r="B17" s="22">
        <v>1</v>
      </c>
      <c r="C17" s="23">
        <v>2.7322400000000003E-4</v>
      </c>
      <c r="D17" s="23">
        <v>0</v>
      </c>
      <c r="E17" s="23">
        <v>0</v>
      </c>
      <c r="F17" s="24">
        <v>0.02</v>
      </c>
    </row>
    <row r="18" spans="1:6" ht="15" customHeight="1" x14ac:dyDescent="0.2">
      <c r="A18" s="14" t="s">
        <v>30</v>
      </c>
      <c r="B18" s="22">
        <v>2</v>
      </c>
      <c r="C18" s="23">
        <v>0.50054644799999992</v>
      </c>
      <c r="D18" s="23">
        <v>0</v>
      </c>
      <c r="E18" s="23">
        <v>0</v>
      </c>
      <c r="F18" s="24">
        <v>12.3</v>
      </c>
    </row>
    <row r="19" spans="1:6" ht="15" customHeight="1" x14ac:dyDescent="0.2">
      <c r="A19" s="14" t="s">
        <v>31</v>
      </c>
      <c r="B19" s="22">
        <v>3</v>
      </c>
      <c r="C19" s="23">
        <v>5.3551900000000003E-4</v>
      </c>
      <c r="D19" s="23">
        <v>0</v>
      </c>
      <c r="E19" s="23">
        <v>0</v>
      </c>
      <c r="F19" s="24">
        <v>0.34</v>
      </c>
    </row>
    <row r="20" spans="1:6" ht="15" customHeight="1" x14ac:dyDescent="0.2">
      <c r="A20" s="14" t="s">
        <v>32</v>
      </c>
      <c r="B20" s="22">
        <v>6</v>
      </c>
      <c r="C20" s="23">
        <v>9.0163899999999998E-4</v>
      </c>
      <c r="D20" s="23">
        <v>1.5847000000000002E-4</v>
      </c>
      <c r="E20" s="23">
        <v>0</v>
      </c>
      <c r="F20" s="24">
        <v>0.27500000000000002</v>
      </c>
    </row>
    <row r="21" spans="1:6" ht="15" customHeight="1" x14ac:dyDescent="0.2">
      <c r="A21" s="14" t="s">
        <v>33</v>
      </c>
      <c r="B21" s="22">
        <v>2</v>
      </c>
      <c r="C21" s="23">
        <v>2.7868800000000003E-4</v>
      </c>
      <c r="D21" s="23">
        <v>0</v>
      </c>
      <c r="E21" s="23">
        <v>0</v>
      </c>
      <c r="F21" s="24">
        <v>0.31999999999999995</v>
      </c>
    </row>
    <row r="22" spans="1:6" ht="15" customHeight="1" x14ac:dyDescent="0.2">
      <c r="A22" s="14" t="s">
        <v>34</v>
      </c>
      <c r="B22" s="22">
        <v>16</v>
      </c>
      <c r="C22" s="23">
        <v>2.4207670000000003E-3</v>
      </c>
      <c r="D22" s="23">
        <v>4.3715879999999999E-4</v>
      </c>
      <c r="E22" s="23">
        <v>0</v>
      </c>
      <c r="F22" s="24">
        <v>1.7800000000000002</v>
      </c>
    </row>
    <row r="23" spans="1:6" ht="15" customHeight="1" x14ac:dyDescent="0.2">
      <c r="A23" s="14" t="s">
        <v>35</v>
      </c>
      <c r="B23" s="22">
        <v>9</v>
      </c>
      <c r="C23" s="23">
        <v>0.90069398799999989</v>
      </c>
      <c r="D23" s="23">
        <v>0.20003825126666666</v>
      </c>
      <c r="E23" s="23">
        <v>0.10000000000000002</v>
      </c>
      <c r="F23" s="24">
        <v>20.5</v>
      </c>
    </row>
    <row r="24" spans="1:6" ht="15" customHeight="1" x14ac:dyDescent="0.2">
      <c r="A24" s="14" t="s">
        <v>36</v>
      </c>
      <c r="B24" s="22">
        <v>1</v>
      </c>
      <c r="C24" s="23">
        <v>2.1858E-5</v>
      </c>
      <c r="D24" s="23">
        <v>0</v>
      </c>
      <c r="E24" s="23">
        <v>0</v>
      </c>
      <c r="F24" s="24">
        <v>0.01</v>
      </c>
    </row>
    <row r="25" spans="1:6" ht="15" customHeight="1" x14ac:dyDescent="0.2">
      <c r="A25" s="14" t="s">
        <v>37</v>
      </c>
      <c r="B25" s="22">
        <v>1</v>
      </c>
      <c r="C25" s="23">
        <v>3.2787000000000003E-5</v>
      </c>
      <c r="D25" s="23">
        <v>0</v>
      </c>
      <c r="E25" s="23">
        <v>0</v>
      </c>
      <c r="F25" s="24">
        <v>0.03</v>
      </c>
    </row>
    <row r="26" spans="1:6" ht="15" customHeight="1" x14ac:dyDescent="0.2">
      <c r="A26" s="14" t="s">
        <v>38</v>
      </c>
      <c r="B26" s="22">
        <v>11</v>
      </c>
      <c r="C26" s="23">
        <v>0.25075956199999999</v>
      </c>
      <c r="D26" s="23">
        <v>1.092895E-4</v>
      </c>
      <c r="E26" s="23">
        <v>0</v>
      </c>
      <c r="F26" s="24">
        <v>0.56499999999999995</v>
      </c>
    </row>
    <row r="27" spans="1:6" ht="15" customHeight="1" x14ac:dyDescent="0.2">
      <c r="A27" s="14" t="s">
        <v>39</v>
      </c>
      <c r="B27" s="22">
        <v>5</v>
      </c>
      <c r="C27" s="23">
        <v>2.5136600000000005E-4</v>
      </c>
      <c r="D27" s="23">
        <v>0</v>
      </c>
      <c r="E27" s="23">
        <v>0</v>
      </c>
      <c r="F27" s="24">
        <v>0.15</v>
      </c>
    </row>
    <row r="28" spans="1:6" ht="15" customHeight="1" x14ac:dyDescent="0.2">
      <c r="A28" s="14" t="s">
        <v>40</v>
      </c>
      <c r="B28" s="22">
        <v>1</v>
      </c>
      <c r="C28" s="23">
        <v>5.4645000000000003E-5</v>
      </c>
      <c r="D28" s="23">
        <v>0</v>
      </c>
      <c r="E28" s="23">
        <v>0</v>
      </c>
      <c r="F28" s="24">
        <v>0.02</v>
      </c>
    </row>
    <row r="29" spans="1:6" ht="15" customHeight="1" x14ac:dyDescent="0.2">
      <c r="A29" s="14" t="s">
        <v>41</v>
      </c>
      <c r="B29" s="19">
        <v>42</v>
      </c>
      <c r="C29" s="20">
        <v>0.66163388100000009</v>
      </c>
      <c r="D29" s="20">
        <v>0.13057377040000001</v>
      </c>
      <c r="E29" s="20">
        <v>0</v>
      </c>
      <c r="F29" s="21">
        <v>44.529999999999987</v>
      </c>
    </row>
    <row r="30" spans="1:6" ht="15" customHeight="1" x14ac:dyDescent="0.2">
      <c r="A30" s="14" t="s">
        <v>427</v>
      </c>
      <c r="B30" s="22">
        <v>5</v>
      </c>
      <c r="C30" s="23">
        <v>3.1256830000000006E-3</v>
      </c>
      <c r="D30" s="23">
        <v>0</v>
      </c>
      <c r="E30" s="23">
        <v>0</v>
      </c>
      <c r="F30" s="24">
        <v>3.63</v>
      </c>
    </row>
    <row r="31" spans="1:6" ht="15" customHeight="1" x14ac:dyDescent="0.2">
      <c r="A31" s="14" t="s">
        <v>42</v>
      </c>
      <c r="B31" s="22">
        <v>6</v>
      </c>
      <c r="C31" s="23">
        <v>3.7704909999999999E-3</v>
      </c>
      <c r="D31" s="23">
        <v>4.3715840000000002E-4</v>
      </c>
      <c r="E31" s="23">
        <v>0</v>
      </c>
      <c r="F31" s="24">
        <v>2.8149999999999995</v>
      </c>
    </row>
    <row r="32" spans="1:6" ht="15" customHeight="1" x14ac:dyDescent="0.2">
      <c r="A32" s="14" t="s">
        <v>43</v>
      </c>
      <c r="B32" s="22">
        <v>18</v>
      </c>
      <c r="C32" s="23">
        <v>0.40167759699999994</v>
      </c>
      <c r="D32" s="23">
        <v>0.10013661200000003</v>
      </c>
      <c r="E32" s="23">
        <v>0</v>
      </c>
      <c r="F32" s="24">
        <v>11.310000000000002</v>
      </c>
    </row>
    <row r="33" spans="1:6" ht="15" customHeight="1" x14ac:dyDescent="0.2">
      <c r="A33" s="14" t="s">
        <v>44</v>
      </c>
      <c r="B33" s="22">
        <v>4</v>
      </c>
      <c r="C33" s="23">
        <v>9.2896199999999997E-4</v>
      </c>
      <c r="D33" s="23">
        <v>0</v>
      </c>
      <c r="E33" s="23">
        <v>0</v>
      </c>
      <c r="F33" s="24">
        <v>0.64</v>
      </c>
    </row>
    <row r="34" spans="1:6" ht="15" customHeight="1" x14ac:dyDescent="0.2">
      <c r="A34" s="14" t="s">
        <v>45</v>
      </c>
      <c r="B34" s="22">
        <v>5</v>
      </c>
      <c r="C34" s="23">
        <v>0.15049180399999998</v>
      </c>
      <c r="D34" s="23">
        <v>0</v>
      </c>
      <c r="E34" s="23">
        <v>0</v>
      </c>
      <c r="F34" s="24">
        <v>12.834999999999999</v>
      </c>
    </row>
    <row r="35" spans="1:6" ht="15" customHeight="1" x14ac:dyDescent="0.2">
      <c r="A35" s="14" t="s">
        <v>46</v>
      </c>
      <c r="B35" s="22">
        <v>4</v>
      </c>
      <c r="C35" s="23">
        <v>0.10163934400000002</v>
      </c>
      <c r="D35" s="23">
        <v>2.9999999999999995E-2</v>
      </c>
      <c r="E35" s="23">
        <v>0</v>
      </c>
      <c r="F35" s="24">
        <v>13.3</v>
      </c>
    </row>
    <row r="36" spans="1:6" ht="15" customHeight="1" x14ac:dyDescent="0.2">
      <c r="A36" s="14" t="s">
        <v>47</v>
      </c>
      <c r="B36" s="19">
        <v>19</v>
      </c>
      <c r="C36" s="20">
        <v>2.7978130000000001E-3</v>
      </c>
      <c r="D36" s="20">
        <v>1.6393499999999998E-5</v>
      </c>
      <c r="E36" s="20">
        <v>0</v>
      </c>
      <c r="F36" s="21">
        <v>6.1309999999999993</v>
      </c>
    </row>
    <row r="37" spans="1:6" ht="15" customHeight="1" x14ac:dyDescent="0.2">
      <c r="A37" s="14" t="s">
        <v>428</v>
      </c>
      <c r="B37" s="22">
        <v>1</v>
      </c>
      <c r="C37" s="23">
        <v>1.6393399999999999E-4</v>
      </c>
      <c r="D37" s="23">
        <v>0</v>
      </c>
      <c r="E37" s="23">
        <v>0</v>
      </c>
      <c r="F37" s="24">
        <v>5</v>
      </c>
    </row>
    <row r="38" spans="1:6" ht="15" customHeight="1" x14ac:dyDescent="0.2">
      <c r="A38" s="14" t="s">
        <v>48</v>
      </c>
      <c r="B38" s="22">
        <v>3</v>
      </c>
      <c r="C38" s="23">
        <v>2.5136500000000003E-4</v>
      </c>
      <c r="D38" s="23">
        <v>0</v>
      </c>
      <c r="E38" s="23">
        <v>0</v>
      </c>
      <c r="F38" s="24">
        <v>0.29000000000000004</v>
      </c>
    </row>
    <row r="39" spans="1:6" ht="15" customHeight="1" x14ac:dyDescent="0.2">
      <c r="A39" s="14" t="s">
        <v>49</v>
      </c>
      <c r="B39" s="22">
        <v>2</v>
      </c>
      <c r="C39" s="23">
        <v>2.0218599999999998E-4</v>
      </c>
      <c r="D39" s="23">
        <v>0</v>
      </c>
      <c r="E39" s="23">
        <v>0</v>
      </c>
      <c r="F39" s="24">
        <v>0.2</v>
      </c>
    </row>
    <row r="40" spans="1:6" ht="15" customHeight="1" x14ac:dyDescent="0.2">
      <c r="A40" s="14" t="s">
        <v>50</v>
      </c>
      <c r="B40" s="22">
        <v>1</v>
      </c>
      <c r="C40" s="23">
        <v>5.4645000000000003E-5</v>
      </c>
      <c r="D40" s="23">
        <v>0</v>
      </c>
      <c r="E40" s="23">
        <v>0</v>
      </c>
      <c r="F40" s="24">
        <v>0</v>
      </c>
    </row>
    <row r="41" spans="1:6" ht="15" customHeight="1" x14ac:dyDescent="0.2">
      <c r="A41" s="14" t="s">
        <v>51</v>
      </c>
      <c r="B41" s="22">
        <v>6</v>
      </c>
      <c r="C41" s="23">
        <v>1.3387970000000001E-3</v>
      </c>
      <c r="D41" s="23">
        <v>0</v>
      </c>
      <c r="E41" s="23">
        <v>0</v>
      </c>
      <c r="F41" s="24">
        <v>0.35</v>
      </c>
    </row>
    <row r="42" spans="1:6" ht="15" customHeight="1" x14ac:dyDescent="0.2">
      <c r="A42" s="14" t="s">
        <v>52</v>
      </c>
      <c r="B42" s="22">
        <v>3</v>
      </c>
      <c r="C42" s="23">
        <v>4.3715900000000006E-4</v>
      </c>
      <c r="D42" s="23">
        <v>0</v>
      </c>
      <c r="E42" s="23">
        <v>0</v>
      </c>
      <c r="F42" s="24">
        <v>0.21000000000000002</v>
      </c>
    </row>
    <row r="43" spans="1:6" ht="15" customHeight="1" x14ac:dyDescent="0.2">
      <c r="A43" s="14" t="s">
        <v>53</v>
      </c>
      <c r="B43" s="22">
        <v>1</v>
      </c>
      <c r="C43" s="23">
        <v>3.2787000000000003E-5</v>
      </c>
      <c r="D43" s="23">
        <v>0</v>
      </c>
      <c r="E43" s="23">
        <v>0</v>
      </c>
      <c r="F43" s="24">
        <v>0.02</v>
      </c>
    </row>
    <row r="44" spans="1:6" ht="15" customHeight="1" x14ac:dyDescent="0.2">
      <c r="A44" s="14" t="s">
        <v>54</v>
      </c>
      <c r="B44" s="22">
        <v>2</v>
      </c>
      <c r="C44" s="23">
        <v>3.1694000000000004E-4</v>
      </c>
      <c r="D44" s="23">
        <v>1.6393499999999998E-5</v>
      </c>
      <c r="E44" s="23">
        <v>0</v>
      </c>
      <c r="F44" s="24">
        <v>6.1000000000000006E-2</v>
      </c>
    </row>
    <row r="45" spans="1:6" ht="21" customHeight="1" x14ac:dyDescent="0.2">
      <c r="A45" s="14" t="s">
        <v>6</v>
      </c>
      <c r="B45" s="19">
        <f>SUM(B46+B51+B62+B69+B72+B77)</f>
        <v>432</v>
      </c>
      <c r="C45" s="20">
        <f t="shared" ref="C45:F45" si="2">SUM(C46+C51+C62+C69+C72+C77)</f>
        <v>6.2058366119999988</v>
      </c>
      <c r="D45" s="20">
        <f t="shared" si="2"/>
        <v>0.27240563891787878</v>
      </c>
      <c r="E45" s="20">
        <f t="shared" si="2"/>
        <v>0.23999999999999991</v>
      </c>
      <c r="F45" s="21">
        <f t="shared" si="2"/>
        <v>694.53800000000024</v>
      </c>
    </row>
    <row r="46" spans="1:6" ht="15" customHeight="1" x14ac:dyDescent="0.2">
      <c r="A46" s="14" t="s">
        <v>55</v>
      </c>
      <c r="B46" s="19">
        <v>5</v>
      </c>
      <c r="C46" s="20">
        <v>1.0240437999999999E-2</v>
      </c>
      <c r="D46" s="20">
        <v>0</v>
      </c>
      <c r="E46" s="20">
        <v>0</v>
      </c>
      <c r="F46" s="21">
        <v>0.41999999999999993</v>
      </c>
    </row>
    <row r="47" spans="1:6" ht="15" customHeight="1" x14ac:dyDescent="0.2">
      <c r="A47" s="14" t="s">
        <v>56</v>
      </c>
      <c r="B47" s="22">
        <v>1</v>
      </c>
      <c r="C47" s="23">
        <v>0.01</v>
      </c>
      <c r="D47" s="23">
        <v>0</v>
      </c>
      <c r="E47" s="23">
        <v>0</v>
      </c>
      <c r="F47" s="24">
        <v>0.05</v>
      </c>
    </row>
    <row r="48" spans="1:6" ht="15" customHeight="1" x14ac:dyDescent="0.2">
      <c r="A48" s="14" t="s">
        <v>57</v>
      </c>
      <c r="B48" s="22">
        <v>2</v>
      </c>
      <c r="C48" s="23">
        <v>7.6503000000000009E-5</v>
      </c>
      <c r="D48" s="23">
        <v>0</v>
      </c>
      <c r="E48" s="23">
        <v>0</v>
      </c>
      <c r="F48" s="24">
        <v>0.03</v>
      </c>
    </row>
    <row r="49" spans="1:6" ht="15" customHeight="1" x14ac:dyDescent="0.2">
      <c r="A49" s="14" t="s">
        <v>58</v>
      </c>
      <c r="B49" s="22">
        <v>1</v>
      </c>
      <c r="C49" s="23">
        <v>5.4645000000000003E-5</v>
      </c>
      <c r="D49" s="23">
        <v>0</v>
      </c>
      <c r="E49" s="23">
        <v>0</v>
      </c>
      <c r="F49" s="24">
        <v>0.09</v>
      </c>
    </row>
    <row r="50" spans="1:6" ht="15" customHeight="1" x14ac:dyDescent="0.2">
      <c r="A50" s="14" t="s">
        <v>59</v>
      </c>
      <c r="B50" s="22">
        <v>1</v>
      </c>
      <c r="C50" s="23">
        <v>1.0929000000000001E-4</v>
      </c>
      <c r="D50" s="23">
        <v>0</v>
      </c>
      <c r="E50" s="23">
        <v>0</v>
      </c>
      <c r="F50" s="24">
        <v>0.25</v>
      </c>
    </row>
    <row r="51" spans="1:6" ht="15" customHeight="1" x14ac:dyDescent="0.2">
      <c r="A51" s="14" t="s">
        <v>60</v>
      </c>
      <c r="B51" s="19">
        <v>185</v>
      </c>
      <c r="C51" s="20">
        <v>2.9448693949999982</v>
      </c>
      <c r="D51" s="20">
        <v>0.24508323431787876</v>
      </c>
      <c r="E51" s="20">
        <v>0.23999999999999991</v>
      </c>
      <c r="F51" s="21">
        <v>367.79130000000004</v>
      </c>
    </row>
    <row r="52" spans="1:6" ht="15" customHeight="1" x14ac:dyDescent="0.2">
      <c r="A52" s="14" t="s">
        <v>429</v>
      </c>
      <c r="B52" s="22">
        <v>8</v>
      </c>
      <c r="C52" s="23">
        <v>1.3606559999999998E-3</v>
      </c>
      <c r="D52" s="23">
        <v>2.7322499999999998E-5</v>
      </c>
      <c r="E52" s="23">
        <v>0</v>
      </c>
      <c r="F52" s="24">
        <v>0.56999999999999995</v>
      </c>
    </row>
    <row r="53" spans="1:6" ht="15" customHeight="1" x14ac:dyDescent="0.2">
      <c r="A53" s="14" t="s">
        <v>61</v>
      </c>
      <c r="B53" s="22">
        <v>14</v>
      </c>
      <c r="C53" s="23">
        <v>1.8579233999999993E-2</v>
      </c>
      <c r="D53" s="23">
        <v>1.912568E-4</v>
      </c>
      <c r="E53" s="23">
        <v>0</v>
      </c>
      <c r="F53" s="24">
        <v>5.6050000000000004</v>
      </c>
    </row>
    <row r="54" spans="1:6" ht="15" customHeight="1" x14ac:dyDescent="0.2">
      <c r="A54" s="14" t="s">
        <v>62</v>
      </c>
      <c r="B54" s="22">
        <v>9</v>
      </c>
      <c r="C54" s="23">
        <v>1.4754100000000001E-3</v>
      </c>
      <c r="D54" s="23">
        <v>1.857924E-4</v>
      </c>
      <c r="E54" s="23">
        <v>0</v>
      </c>
      <c r="F54" s="24">
        <v>0.8600000000000001</v>
      </c>
    </row>
    <row r="55" spans="1:6" ht="15" customHeight="1" x14ac:dyDescent="0.2">
      <c r="A55" s="14" t="s">
        <v>63</v>
      </c>
      <c r="B55" s="22">
        <v>1</v>
      </c>
      <c r="C55" s="23">
        <v>5.4645000000000003E-5</v>
      </c>
      <c r="D55" s="23">
        <v>0</v>
      </c>
      <c r="E55" s="23">
        <v>0</v>
      </c>
      <c r="F55" s="24">
        <v>0.02</v>
      </c>
    </row>
    <row r="56" spans="1:6" ht="15" customHeight="1" x14ac:dyDescent="0.2">
      <c r="A56" s="14" t="s">
        <v>64</v>
      </c>
      <c r="B56" s="22">
        <v>61</v>
      </c>
      <c r="C56" s="23">
        <v>0.93281967300000013</v>
      </c>
      <c r="D56" s="23">
        <v>0.16128961819999993</v>
      </c>
      <c r="E56" s="23">
        <v>0.24000000000000005</v>
      </c>
      <c r="F56" s="24">
        <v>191.34099999999992</v>
      </c>
    </row>
    <row r="57" spans="1:6" ht="15" customHeight="1" x14ac:dyDescent="0.2">
      <c r="A57" s="14" t="s">
        <v>65</v>
      </c>
      <c r="B57" s="22">
        <v>2</v>
      </c>
      <c r="C57" s="23">
        <v>0.10001639300000001</v>
      </c>
      <c r="D57" s="23">
        <v>0</v>
      </c>
      <c r="E57" s="23">
        <v>0</v>
      </c>
      <c r="F57" s="24">
        <v>8.8185000000000002</v>
      </c>
    </row>
    <row r="58" spans="1:6" ht="15" customHeight="1" x14ac:dyDescent="0.2">
      <c r="A58" s="14" t="s">
        <v>66</v>
      </c>
      <c r="B58" s="22">
        <v>17</v>
      </c>
      <c r="C58" s="23">
        <v>8.3278690000000016E-3</v>
      </c>
      <c r="D58" s="23">
        <v>7.7049210000000004E-4</v>
      </c>
      <c r="E58" s="23">
        <v>0</v>
      </c>
      <c r="F58" s="24">
        <v>2.8710000000000004</v>
      </c>
    </row>
    <row r="59" spans="1:6" ht="15" customHeight="1" x14ac:dyDescent="0.2">
      <c r="A59" s="14" t="s">
        <v>67</v>
      </c>
      <c r="B59" s="22">
        <v>17</v>
      </c>
      <c r="C59" s="23">
        <v>1.0175409850000001</v>
      </c>
      <c r="D59" s="23">
        <v>0</v>
      </c>
      <c r="E59" s="23">
        <v>0</v>
      </c>
      <c r="F59" s="24">
        <v>105.52</v>
      </c>
    </row>
    <row r="60" spans="1:6" ht="15" customHeight="1" x14ac:dyDescent="0.2">
      <c r="A60" s="14" t="s">
        <v>68</v>
      </c>
      <c r="B60" s="22">
        <v>13</v>
      </c>
      <c r="C60" s="23">
        <v>3.9890699999999999E-3</v>
      </c>
      <c r="D60" s="23">
        <v>5.4644800000000023E-5</v>
      </c>
      <c r="E60" s="23">
        <v>0</v>
      </c>
      <c r="F60" s="24">
        <v>1.01</v>
      </c>
    </row>
    <row r="61" spans="1:6" ht="15" customHeight="1" x14ac:dyDescent="0.2">
      <c r="A61" s="14" t="s">
        <v>69</v>
      </c>
      <c r="B61" s="22">
        <v>43</v>
      </c>
      <c r="C61" s="23">
        <v>0.8607054599999997</v>
      </c>
      <c r="D61" s="23">
        <v>8.2564107517878807E-2</v>
      </c>
      <c r="E61" s="23">
        <v>0</v>
      </c>
      <c r="F61" s="24">
        <v>51.175800000000031</v>
      </c>
    </row>
    <row r="62" spans="1:6" ht="15" customHeight="1" x14ac:dyDescent="0.2">
      <c r="A62" s="14" t="s">
        <v>70</v>
      </c>
      <c r="B62" s="19">
        <v>34</v>
      </c>
      <c r="C62" s="20">
        <v>1.0188251340000001</v>
      </c>
      <c r="D62" s="20">
        <v>4.2622953333333358E-4</v>
      </c>
      <c r="E62" s="20">
        <v>0</v>
      </c>
      <c r="F62" s="21">
        <v>10.347</v>
      </c>
    </row>
    <row r="63" spans="1:6" ht="15" customHeight="1" x14ac:dyDescent="0.2">
      <c r="A63" s="14" t="s">
        <v>430</v>
      </c>
      <c r="B63" s="22">
        <v>1</v>
      </c>
      <c r="C63" s="23">
        <v>1.0929000000000001E-4</v>
      </c>
      <c r="D63" s="23">
        <v>2.7322499999999998E-5</v>
      </c>
      <c r="E63" s="23">
        <v>0</v>
      </c>
      <c r="F63" s="24">
        <v>7.0000000000000007E-2</v>
      </c>
    </row>
    <row r="64" spans="1:6" ht="15" customHeight="1" x14ac:dyDescent="0.2">
      <c r="A64" s="14" t="s">
        <v>71</v>
      </c>
      <c r="B64" s="22">
        <v>5</v>
      </c>
      <c r="C64" s="23">
        <v>9.0710300000000003E-4</v>
      </c>
      <c r="D64" s="23">
        <v>0</v>
      </c>
      <c r="E64" s="23">
        <v>0</v>
      </c>
      <c r="F64" s="24">
        <v>0.622</v>
      </c>
    </row>
    <row r="65" spans="1:6" ht="15" customHeight="1" x14ac:dyDescent="0.2">
      <c r="A65" s="14" t="s">
        <v>72</v>
      </c>
      <c r="B65" s="22">
        <v>4</v>
      </c>
      <c r="C65" s="23">
        <v>1.6120220000000003E-3</v>
      </c>
      <c r="D65" s="23">
        <v>2.7322400000000008E-4</v>
      </c>
      <c r="E65" s="23">
        <v>0</v>
      </c>
      <c r="F65" s="24">
        <v>2.34</v>
      </c>
    </row>
    <row r="66" spans="1:6" ht="15" customHeight="1" x14ac:dyDescent="0.2">
      <c r="A66" s="14" t="s">
        <v>73</v>
      </c>
      <c r="B66" s="22">
        <v>10</v>
      </c>
      <c r="C66" s="23">
        <v>1.0240436E-2</v>
      </c>
      <c r="D66" s="23">
        <v>1.1475410000000001E-4</v>
      </c>
      <c r="E66" s="23">
        <v>0</v>
      </c>
      <c r="F66" s="24">
        <v>3.4549999999999996</v>
      </c>
    </row>
    <row r="67" spans="1:6" ht="15" customHeight="1" x14ac:dyDescent="0.2">
      <c r="A67" s="14" t="s">
        <v>74</v>
      </c>
      <c r="B67" s="22">
        <v>1</v>
      </c>
      <c r="C67" s="23">
        <v>8.1966999999999996E-5</v>
      </c>
      <c r="D67" s="23">
        <v>1.0928933333333333E-5</v>
      </c>
      <c r="E67" s="23">
        <v>0</v>
      </c>
      <c r="F67" s="24">
        <v>0.17</v>
      </c>
    </row>
    <row r="68" spans="1:6" ht="15" customHeight="1" x14ac:dyDescent="0.2">
      <c r="A68" s="14" t="s">
        <v>75</v>
      </c>
      <c r="B68" s="22">
        <v>13</v>
      </c>
      <c r="C68" s="23">
        <v>1.0058743159999999</v>
      </c>
      <c r="D68" s="23">
        <v>0</v>
      </c>
      <c r="E68" s="23">
        <v>0</v>
      </c>
      <c r="F68" s="24">
        <v>3.6900000000000004</v>
      </c>
    </row>
    <row r="69" spans="1:6" ht="15" customHeight="1" x14ac:dyDescent="0.2">
      <c r="A69" s="14" t="s">
        <v>76</v>
      </c>
      <c r="B69" s="19">
        <v>3</v>
      </c>
      <c r="C69" s="20">
        <v>3.27869E-4</v>
      </c>
      <c r="D69" s="20">
        <v>1.6393399999999998E-5</v>
      </c>
      <c r="E69" s="20">
        <v>0</v>
      </c>
      <c r="F69" s="21">
        <v>0.1101</v>
      </c>
    </row>
    <row r="70" spans="1:6" ht="15" customHeight="1" x14ac:dyDescent="0.2">
      <c r="A70" s="14" t="s">
        <v>431</v>
      </c>
      <c r="B70" s="22">
        <v>2</v>
      </c>
      <c r="C70" s="23">
        <v>2.18579E-4</v>
      </c>
      <c r="D70" s="23">
        <v>1.6393399999999998E-5</v>
      </c>
      <c r="E70" s="23">
        <v>0</v>
      </c>
      <c r="F70" s="24">
        <v>8.0100000000000005E-2</v>
      </c>
    </row>
    <row r="71" spans="1:6" ht="15" customHeight="1" x14ac:dyDescent="0.2">
      <c r="A71" s="14" t="s">
        <v>77</v>
      </c>
      <c r="B71" s="22">
        <v>1</v>
      </c>
      <c r="C71" s="23">
        <v>1.0929000000000001E-4</v>
      </c>
      <c r="D71" s="23">
        <v>0</v>
      </c>
      <c r="E71" s="23">
        <v>0</v>
      </c>
      <c r="F71" s="24">
        <v>0.03</v>
      </c>
    </row>
    <row r="72" spans="1:6" ht="15" customHeight="1" x14ac:dyDescent="0.2">
      <c r="A72" s="14" t="s">
        <v>78</v>
      </c>
      <c r="B72" s="19">
        <v>5</v>
      </c>
      <c r="C72" s="20">
        <v>9.5082000000000001E-4</v>
      </c>
      <c r="D72" s="20">
        <v>2.1858E-5</v>
      </c>
      <c r="E72" s="20">
        <v>0</v>
      </c>
      <c r="F72" s="21">
        <v>0.66</v>
      </c>
    </row>
    <row r="73" spans="1:6" ht="15" customHeight="1" x14ac:dyDescent="0.2">
      <c r="A73" s="14" t="s">
        <v>432</v>
      </c>
      <c r="B73" s="22">
        <v>2</v>
      </c>
      <c r="C73" s="23">
        <v>2.95082E-4</v>
      </c>
      <c r="D73" s="23">
        <v>2.1858E-5</v>
      </c>
      <c r="E73" s="23">
        <v>0</v>
      </c>
      <c r="F73" s="24">
        <v>0.4</v>
      </c>
    </row>
    <row r="74" spans="1:6" ht="15" customHeight="1" x14ac:dyDescent="0.2">
      <c r="A74" s="14" t="s">
        <v>79</v>
      </c>
      <c r="B74" s="22">
        <v>1</v>
      </c>
      <c r="C74" s="23">
        <v>5.4645000000000003E-5</v>
      </c>
      <c r="D74" s="23">
        <v>0</v>
      </c>
      <c r="E74" s="23">
        <v>0</v>
      </c>
      <c r="F74" s="24">
        <v>0.1</v>
      </c>
    </row>
    <row r="75" spans="1:6" ht="15" customHeight="1" x14ac:dyDescent="0.2">
      <c r="A75" s="14" t="s">
        <v>80</v>
      </c>
      <c r="B75" s="22">
        <v>1</v>
      </c>
      <c r="C75" s="23">
        <v>5.4644800000000005E-4</v>
      </c>
      <c r="D75" s="23">
        <v>0</v>
      </c>
      <c r="E75" s="23">
        <v>0</v>
      </c>
      <c r="F75" s="24">
        <v>0.15</v>
      </c>
    </row>
    <row r="76" spans="1:6" ht="15" customHeight="1" x14ac:dyDescent="0.2">
      <c r="A76" s="14" t="s">
        <v>81</v>
      </c>
      <c r="B76" s="22">
        <v>1</v>
      </c>
      <c r="C76" s="23">
        <v>5.4645000000000003E-5</v>
      </c>
      <c r="D76" s="23">
        <v>0</v>
      </c>
      <c r="E76" s="23">
        <v>0</v>
      </c>
      <c r="F76" s="24">
        <v>0.01</v>
      </c>
    </row>
    <row r="77" spans="1:6" ht="15" customHeight="1" x14ac:dyDescent="0.2">
      <c r="A77" s="14" t="s">
        <v>82</v>
      </c>
      <c r="B77" s="19">
        <v>200</v>
      </c>
      <c r="C77" s="20">
        <v>2.2306229560000008</v>
      </c>
      <c r="D77" s="20">
        <v>2.6857923666666655E-2</v>
      </c>
      <c r="E77" s="20">
        <v>0</v>
      </c>
      <c r="F77" s="21">
        <v>315.20960000000014</v>
      </c>
    </row>
    <row r="78" spans="1:6" ht="15" customHeight="1" x14ac:dyDescent="0.2">
      <c r="A78" s="14" t="s">
        <v>433</v>
      </c>
      <c r="B78" s="22">
        <v>15</v>
      </c>
      <c r="C78" s="23">
        <v>5.1038249999999985E-3</v>
      </c>
      <c r="D78" s="23">
        <v>5.4644999999999996E-5</v>
      </c>
      <c r="E78" s="23">
        <v>0</v>
      </c>
      <c r="F78" s="24">
        <v>2.0201000000000002</v>
      </c>
    </row>
    <row r="79" spans="1:6" ht="15" customHeight="1" x14ac:dyDescent="0.2">
      <c r="A79" s="14" t="s">
        <v>83</v>
      </c>
      <c r="B79" s="22">
        <v>2</v>
      </c>
      <c r="C79" s="23">
        <v>1.9125700000000002E-4</v>
      </c>
      <c r="D79" s="23">
        <v>0</v>
      </c>
      <c r="E79" s="23">
        <v>0</v>
      </c>
      <c r="F79" s="24">
        <v>7.1999999999999995E-2</v>
      </c>
    </row>
    <row r="80" spans="1:6" ht="15" customHeight="1" x14ac:dyDescent="0.2">
      <c r="A80" s="14" t="s">
        <v>84</v>
      </c>
      <c r="B80" s="22">
        <v>26</v>
      </c>
      <c r="C80" s="23">
        <v>1.4514644800000001</v>
      </c>
      <c r="D80" s="23">
        <v>2.6655737666666665E-2</v>
      </c>
      <c r="E80" s="23">
        <v>0</v>
      </c>
      <c r="F80" s="24">
        <v>265.16000000000003</v>
      </c>
    </row>
    <row r="81" spans="1:6" ht="15" customHeight="1" x14ac:dyDescent="0.2">
      <c r="A81" s="14" t="s">
        <v>85</v>
      </c>
      <c r="B81" s="22">
        <v>7</v>
      </c>
      <c r="C81" s="23">
        <v>6.3388000000000008E-4</v>
      </c>
      <c r="D81" s="23">
        <v>0</v>
      </c>
      <c r="E81" s="23">
        <v>0</v>
      </c>
      <c r="F81" s="24">
        <v>0.36</v>
      </c>
    </row>
    <row r="82" spans="1:6" ht="15" customHeight="1" x14ac:dyDescent="0.2">
      <c r="A82" s="14" t="s">
        <v>86</v>
      </c>
      <c r="B82" s="22">
        <v>16</v>
      </c>
      <c r="C82" s="23">
        <v>1.2087433E-2</v>
      </c>
      <c r="D82" s="23">
        <v>1.6393499999999998E-5</v>
      </c>
      <c r="E82" s="23">
        <v>0</v>
      </c>
      <c r="F82" s="24">
        <v>11.01</v>
      </c>
    </row>
    <row r="83" spans="1:6" ht="15" customHeight="1" x14ac:dyDescent="0.2">
      <c r="A83" s="14" t="s">
        <v>87</v>
      </c>
      <c r="B83" s="22">
        <v>4</v>
      </c>
      <c r="C83" s="23">
        <v>1.420765E-3</v>
      </c>
      <c r="D83" s="23">
        <v>1.3114749999999998E-4</v>
      </c>
      <c r="E83" s="23">
        <v>0</v>
      </c>
      <c r="F83" s="24">
        <v>0.44999999999999996</v>
      </c>
    </row>
    <row r="84" spans="1:6" ht="15" customHeight="1" x14ac:dyDescent="0.2">
      <c r="A84" s="14" t="s">
        <v>88</v>
      </c>
      <c r="B84" s="22">
        <v>18</v>
      </c>
      <c r="C84" s="23">
        <v>2.076502E-3</v>
      </c>
      <c r="D84" s="23">
        <v>0</v>
      </c>
      <c r="E84" s="23">
        <v>0</v>
      </c>
      <c r="F84" s="24">
        <v>3.11</v>
      </c>
    </row>
    <row r="85" spans="1:6" ht="15" customHeight="1" x14ac:dyDescent="0.2">
      <c r="A85" s="14" t="s">
        <v>89</v>
      </c>
      <c r="B85" s="22">
        <v>43</v>
      </c>
      <c r="C85" s="23">
        <v>0.33718032699999995</v>
      </c>
      <c r="D85" s="23">
        <v>0</v>
      </c>
      <c r="E85" s="23">
        <v>0</v>
      </c>
      <c r="F85" s="24">
        <v>9.4199999999999982</v>
      </c>
    </row>
    <row r="86" spans="1:6" ht="15" customHeight="1" x14ac:dyDescent="0.2">
      <c r="A86" s="14" t="s">
        <v>90</v>
      </c>
      <c r="B86" s="22">
        <v>1</v>
      </c>
      <c r="C86" s="23">
        <v>5.4644800000000005E-4</v>
      </c>
      <c r="D86" s="23">
        <v>0</v>
      </c>
      <c r="E86" s="23">
        <v>0</v>
      </c>
      <c r="F86" s="24">
        <v>0.03</v>
      </c>
    </row>
    <row r="87" spans="1:6" ht="15" customHeight="1" x14ac:dyDescent="0.2">
      <c r="A87" s="14" t="s">
        <v>91</v>
      </c>
      <c r="B87" s="22">
        <v>1</v>
      </c>
      <c r="C87" s="23">
        <v>5.4644800000000005E-4</v>
      </c>
      <c r="D87" s="23">
        <v>0</v>
      </c>
      <c r="E87" s="23">
        <v>0</v>
      </c>
      <c r="F87" s="24">
        <v>0.3</v>
      </c>
    </row>
    <row r="88" spans="1:6" ht="15" customHeight="1" x14ac:dyDescent="0.2">
      <c r="A88" s="14" t="s">
        <v>92</v>
      </c>
      <c r="B88" s="22">
        <v>4</v>
      </c>
      <c r="C88" s="23">
        <v>0.114535519</v>
      </c>
      <c r="D88" s="23">
        <v>0</v>
      </c>
      <c r="E88" s="23">
        <v>0</v>
      </c>
      <c r="F88" s="24">
        <v>4.9000000000000004</v>
      </c>
    </row>
    <row r="89" spans="1:6" ht="15" customHeight="1" x14ac:dyDescent="0.2">
      <c r="A89" s="14" t="s">
        <v>93</v>
      </c>
      <c r="B89" s="22">
        <v>50</v>
      </c>
      <c r="C89" s="23">
        <v>2.8759570000000005E-2</v>
      </c>
      <c r="D89" s="23">
        <v>0</v>
      </c>
      <c r="E89" s="23">
        <v>0</v>
      </c>
      <c r="F89" s="24">
        <v>1.855</v>
      </c>
    </row>
    <row r="90" spans="1:6" ht="15" customHeight="1" x14ac:dyDescent="0.2">
      <c r="A90" s="14" t="s">
        <v>94</v>
      </c>
      <c r="B90" s="22">
        <v>9</v>
      </c>
      <c r="C90" s="23">
        <v>0.27561202200000001</v>
      </c>
      <c r="D90" s="23">
        <v>0</v>
      </c>
      <c r="E90" s="23">
        <v>0</v>
      </c>
      <c r="F90" s="24">
        <v>15.6625</v>
      </c>
    </row>
    <row r="91" spans="1:6" ht="15" customHeight="1" x14ac:dyDescent="0.2">
      <c r="A91" s="14" t="s">
        <v>95</v>
      </c>
      <c r="B91" s="22">
        <v>2</v>
      </c>
      <c r="C91" s="23">
        <v>2.18579E-4</v>
      </c>
      <c r="D91" s="23">
        <v>0</v>
      </c>
      <c r="E91" s="23">
        <v>0</v>
      </c>
      <c r="F91" s="24">
        <v>0.16</v>
      </c>
    </row>
    <row r="92" spans="1:6" ht="15" customHeight="1" x14ac:dyDescent="0.2">
      <c r="A92" s="14" t="s">
        <v>96</v>
      </c>
      <c r="B92" s="22">
        <v>2</v>
      </c>
      <c r="C92" s="23">
        <v>2.4590099999999998E-4</v>
      </c>
      <c r="D92" s="23">
        <v>0</v>
      </c>
      <c r="E92" s="23">
        <v>0</v>
      </c>
      <c r="F92" s="24">
        <v>0.7</v>
      </c>
    </row>
    <row r="93" spans="1:6" ht="21" customHeight="1" x14ac:dyDescent="0.2">
      <c r="A93" s="14" t="s">
        <v>7</v>
      </c>
      <c r="B93" s="19">
        <f>SUM(B94+B107+B112+B117+B119)</f>
        <v>136</v>
      </c>
      <c r="C93" s="20">
        <f t="shared" ref="C93:F93" si="3">SUM(C94+C107+C112+C117+C119)</f>
        <v>0.38400545699999999</v>
      </c>
      <c r="D93" s="20">
        <f t="shared" si="3"/>
        <v>1.6775952333333329E-3</v>
      </c>
      <c r="E93" s="20">
        <f t="shared" si="3"/>
        <v>0</v>
      </c>
      <c r="F93" s="21">
        <f t="shared" si="3"/>
        <v>131.7276</v>
      </c>
    </row>
    <row r="94" spans="1:6" ht="15" customHeight="1" x14ac:dyDescent="0.2">
      <c r="A94" s="14" t="s">
        <v>97</v>
      </c>
      <c r="B94" s="19">
        <v>101</v>
      </c>
      <c r="C94" s="20">
        <v>0.25912021100000004</v>
      </c>
      <c r="D94" s="20">
        <v>2.8415263333333318E-4</v>
      </c>
      <c r="E94" s="20">
        <v>0</v>
      </c>
      <c r="F94" s="21">
        <v>120.47909999999996</v>
      </c>
    </row>
    <row r="95" spans="1:6" ht="15" customHeight="1" x14ac:dyDescent="0.2">
      <c r="A95" s="14" t="s">
        <v>98</v>
      </c>
      <c r="B95" s="22">
        <v>13</v>
      </c>
      <c r="C95" s="23">
        <v>1.1420759999999999E-3</v>
      </c>
      <c r="D95" s="23">
        <v>1.3661199999999999E-4</v>
      </c>
      <c r="E95" s="23">
        <v>0</v>
      </c>
      <c r="F95" s="24">
        <v>0.45380000000000009</v>
      </c>
    </row>
    <row r="96" spans="1:6" ht="15" customHeight="1" x14ac:dyDescent="0.2">
      <c r="A96" s="14" t="s">
        <v>99</v>
      </c>
      <c r="B96" s="22">
        <v>13</v>
      </c>
      <c r="C96" s="23">
        <v>1.2513660000000001E-3</v>
      </c>
      <c r="D96" s="23">
        <v>6.5573333333333324E-5</v>
      </c>
      <c r="E96" s="23">
        <v>0</v>
      </c>
      <c r="F96" s="24">
        <v>0.72200000000000009</v>
      </c>
    </row>
    <row r="97" spans="1:6" ht="15" customHeight="1" x14ac:dyDescent="0.2">
      <c r="A97" s="14" t="s">
        <v>100</v>
      </c>
      <c r="B97" s="22">
        <v>6</v>
      </c>
      <c r="C97" s="23">
        <v>7.3442620000000007E-3</v>
      </c>
      <c r="D97" s="23">
        <v>3.8251299999999997E-5</v>
      </c>
      <c r="E97" s="23">
        <v>0</v>
      </c>
      <c r="F97" s="24">
        <v>1.3450000000000002</v>
      </c>
    </row>
    <row r="98" spans="1:6" ht="15" customHeight="1" x14ac:dyDescent="0.2">
      <c r="A98" s="14" t="s">
        <v>101</v>
      </c>
      <c r="B98" s="22">
        <v>12</v>
      </c>
      <c r="C98" s="23">
        <v>1.9016380000000002E-3</v>
      </c>
      <c r="D98" s="23">
        <v>0</v>
      </c>
      <c r="E98" s="23">
        <v>0</v>
      </c>
      <c r="F98" s="24">
        <v>56.213300000000004</v>
      </c>
    </row>
    <row r="99" spans="1:6" ht="15" customHeight="1" x14ac:dyDescent="0.2">
      <c r="A99" s="14" t="s">
        <v>102</v>
      </c>
      <c r="B99" s="22">
        <v>5</v>
      </c>
      <c r="C99" s="23">
        <v>4.0437200000000001E-4</v>
      </c>
      <c r="D99" s="23">
        <v>1.6393499999999998E-5</v>
      </c>
      <c r="E99" s="23">
        <v>0</v>
      </c>
      <c r="F99" s="24">
        <v>50.749999999999993</v>
      </c>
    </row>
    <row r="100" spans="1:6" ht="15" customHeight="1" x14ac:dyDescent="0.2">
      <c r="A100" s="14" t="s">
        <v>103</v>
      </c>
      <c r="B100" s="22">
        <v>14</v>
      </c>
      <c r="C100" s="23">
        <v>0.20130054700000002</v>
      </c>
      <c r="D100" s="23">
        <v>2.7322499999999998E-5</v>
      </c>
      <c r="E100" s="23">
        <v>0</v>
      </c>
      <c r="F100" s="24">
        <v>2.4999999999999996</v>
      </c>
    </row>
    <row r="101" spans="1:6" ht="15" customHeight="1" x14ac:dyDescent="0.2">
      <c r="A101" s="14" t="s">
        <v>104</v>
      </c>
      <c r="B101" s="22">
        <v>12</v>
      </c>
      <c r="C101" s="23">
        <v>1.2677580000000001E-3</v>
      </c>
      <c r="D101" s="23">
        <v>0</v>
      </c>
      <c r="E101" s="23">
        <v>0</v>
      </c>
      <c r="F101" s="24">
        <v>1.7200000000000004</v>
      </c>
    </row>
    <row r="102" spans="1:6" ht="15" customHeight="1" x14ac:dyDescent="0.2">
      <c r="A102" s="14" t="s">
        <v>105</v>
      </c>
      <c r="B102" s="22">
        <v>2</v>
      </c>
      <c r="C102" s="23">
        <v>2.24043E-4</v>
      </c>
      <c r="D102" s="23">
        <v>0</v>
      </c>
      <c r="E102" s="23">
        <v>0</v>
      </c>
      <c r="F102" s="24">
        <v>0.08</v>
      </c>
    </row>
    <row r="103" spans="1:6" ht="15" customHeight="1" x14ac:dyDescent="0.2">
      <c r="A103" s="14" t="s">
        <v>106</v>
      </c>
      <c r="B103" s="22">
        <v>2</v>
      </c>
      <c r="C103" s="23">
        <v>1.4754100000000003E-4</v>
      </c>
      <c r="D103" s="23">
        <v>0</v>
      </c>
      <c r="E103" s="23">
        <v>0</v>
      </c>
      <c r="F103" s="24">
        <v>1.4999999999999999E-2</v>
      </c>
    </row>
    <row r="104" spans="1:6" ht="15" customHeight="1" x14ac:dyDescent="0.2">
      <c r="A104" s="14" t="s">
        <v>107</v>
      </c>
      <c r="B104" s="22">
        <v>3</v>
      </c>
      <c r="C104" s="23">
        <v>5.1912500000000006E-4</v>
      </c>
      <c r="D104" s="23">
        <v>0</v>
      </c>
      <c r="E104" s="23">
        <v>0</v>
      </c>
      <c r="F104" s="24">
        <v>0.02</v>
      </c>
    </row>
    <row r="105" spans="1:6" ht="15" customHeight="1" x14ac:dyDescent="0.2">
      <c r="A105" s="14" t="s">
        <v>108</v>
      </c>
      <c r="B105" s="22">
        <v>6</v>
      </c>
      <c r="C105" s="23">
        <v>4.0338796999999996E-2</v>
      </c>
      <c r="D105" s="23">
        <v>0</v>
      </c>
      <c r="E105" s="23">
        <v>0</v>
      </c>
      <c r="F105" s="24">
        <v>6.2099999999999991</v>
      </c>
    </row>
    <row r="106" spans="1:6" ht="15" customHeight="1" x14ac:dyDescent="0.2">
      <c r="A106" s="14" t="s">
        <v>109</v>
      </c>
      <c r="B106" s="22">
        <v>13</v>
      </c>
      <c r="C106" s="23">
        <v>3.2786859999999998E-3</v>
      </c>
      <c r="D106" s="23">
        <v>0</v>
      </c>
      <c r="E106" s="23">
        <v>0</v>
      </c>
      <c r="F106" s="24">
        <v>0.45000000000000012</v>
      </c>
    </row>
    <row r="107" spans="1:6" ht="15" customHeight="1" x14ac:dyDescent="0.2">
      <c r="A107" s="14" t="s">
        <v>110</v>
      </c>
      <c r="B107" s="19">
        <v>13</v>
      </c>
      <c r="C107" s="20">
        <v>5.7267759999999994E-3</v>
      </c>
      <c r="D107" s="20">
        <v>3.0054640000000003E-4</v>
      </c>
      <c r="E107" s="20">
        <v>0</v>
      </c>
      <c r="F107" s="21">
        <v>2.0575000000000001</v>
      </c>
    </row>
    <row r="108" spans="1:6" ht="15" customHeight="1" x14ac:dyDescent="0.2">
      <c r="A108" s="14" t="s">
        <v>434</v>
      </c>
      <c r="B108" s="22">
        <v>1</v>
      </c>
      <c r="C108" s="23">
        <v>5.4644800000000005E-4</v>
      </c>
      <c r="D108" s="23">
        <v>0</v>
      </c>
      <c r="E108" s="23">
        <v>0</v>
      </c>
      <c r="F108" s="24">
        <v>0.5</v>
      </c>
    </row>
    <row r="109" spans="1:6" ht="15" customHeight="1" x14ac:dyDescent="0.2">
      <c r="A109" s="14" t="s">
        <v>111</v>
      </c>
      <c r="B109" s="22">
        <v>2</v>
      </c>
      <c r="C109" s="23">
        <v>3.8251400000000003E-4</v>
      </c>
      <c r="D109" s="23">
        <v>0</v>
      </c>
      <c r="E109" s="23">
        <v>0</v>
      </c>
      <c r="F109" s="24">
        <v>0.25</v>
      </c>
    </row>
    <row r="110" spans="1:6" ht="15" customHeight="1" x14ac:dyDescent="0.2">
      <c r="A110" s="14" t="s">
        <v>112</v>
      </c>
      <c r="B110" s="22">
        <v>8</v>
      </c>
      <c r="C110" s="23">
        <v>4.2513659999999995E-3</v>
      </c>
      <c r="D110" s="23">
        <v>0</v>
      </c>
      <c r="E110" s="23">
        <v>0</v>
      </c>
      <c r="F110" s="24">
        <v>1.2050000000000001</v>
      </c>
    </row>
    <row r="111" spans="1:6" ht="15" customHeight="1" x14ac:dyDescent="0.2">
      <c r="A111" s="14" t="s">
        <v>113</v>
      </c>
      <c r="B111" s="22">
        <v>2</v>
      </c>
      <c r="C111" s="23">
        <v>5.4644800000000005E-4</v>
      </c>
      <c r="D111" s="23">
        <v>3.0054640000000003E-4</v>
      </c>
      <c r="E111" s="23">
        <v>0</v>
      </c>
      <c r="F111" s="24">
        <v>0.10250000000000001</v>
      </c>
    </row>
    <row r="112" spans="1:6" ht="15" customHeight="1" x14ac:dyDescent="0.2">
      <c r="A112" s="14" t="s">
        <v>114</v>
      </c>
      <c r="B112" s="19">
        <v>20</v>
      </c>
      <c r="C112" s="20">
        <v>0.11896721299999999</v>
      </c>
      <c r="D112" s="20">
        <v>1.0928961999999997E-3</v>
      </c>
      <c r="E112" s="20">
        <v>0</v>
      </c>
      <c r="F112" s="21">
        <v>9.1510000000000034</v>
      </c>
    </row>
    <row r="113" spans="1:6" ht="15" customHeight="1" x14ac:dyDescent="0.2">
      <c r="A113" s="14" t="s">
        <v>435</v>
      </c>
      <c r="B113" s="22">
        <v>8</v>
      </c>
      <c r="C113" s="23">
        <v>1.5300539999999999E-3</v>
      </c>
      <c r="D113" s="23">
        <v>0</v>
      </c>
      <c r="E113" s="23">
        <v>0</v>
      </c>
      <c r="F113" s="24">
        <v>0.90900000000000003</v>
      </c>
    </row>
    <row r="114" spans="1:6" ht="15" customHeight="1" x14ac:dyDescent="0.2">
      <c r="A114" s="14" t="s">
        <v>115</v>
      </c>
      <c r="B114" s="22">
        <v>2</v>
      </c>
      <c r="C114" s="23">
        <v>5.491803E-3</v>
      </c>
      <c r="D114" s="23">
        <v>1.0928962E-3</v>
      </c>
      <c r="E114" s="23">
        <v>0</v>
      </c>
      <c r="F114" s="24">
        <v>5.01</v>
      </c>
    </row>
    <row r="115" spans="1:6" ht="15" customHeight="1" x14ac:dyDescent="0.2">
      <c r="A115" s="14" t="s">
        <v>116</v>
      </c>
      <c r="B115" s="22">
        <v>5</v>
      </c>
      <c r="C115" s="23">
        <v>0.11139344299999999</v>
      </c>
      <c r="D115" s="23">
        <v>0</v>
      </c>
      <c r="E115" s="23">
        <v>0</v>
      </c>
      <c r="F115" s="24">
        <v>3.09</v>
      </c>
    </row>
    <row r="116" spans="1:6" ht="15" customHeight="1" x14ac:dyDescent="0.2">
      <c r="A116" s="14" t="s">
        <v>117</v>
      </c>
      <c r="B116" s="22">
        <v>5</v>
      </c>
      <c r="C116" s="23">
        <v>5.5191300000000012E-4</v>
      </c>
      <c r="D116" s="23">
        <v>0</v>
      </c>
      <c r="E116" s="23">
        <v>0</v>
      </c>
      <c r="F116" s="24">
        <v>0.14199999999999999</v>
      </c>
    </row>
    <row r="117" spans="1:6" ht="15" customHeight="1" x14ac:dyDescent="0.2">
      <c r="A117" s="14" t="s">
        <v>118</v>
      </c>
      <c r="B117" s="19">
        <v>1</v>
      </c>
      <c r="C117" s="20">
        <v>1.3661200000000001E-4</v>
      </c>
      <c r="D117" s="20">
        <v>0</v>
      </c>
      <c r="E117" s="20">
        <v>0</v>
      </c>
      <c r="F117" s="21">
        <v>0.02</v>
      </c>
    </row>
    <row r="118" spans="1:6" ht="15" customHeight="1" x14ac:dyDescent="0.2">
      <c r="A118" s="14" t="s">
        <v>119</v>
      </c>
      <c r="B118" s="22">
        <v>1</v>
      </c>
      <c r="C118" s="23">
        <v>1.3661200000000001E-4</v>
      </c>
      <c r="D118" s="23">
        <v>0</v>
      </c>
      <c r="E118" s="23">
        <v>0</v>
      </c>
      <c r="F118" s="24">
        <v>0.02</v>
      </c>
    </row>
    <row r="119" spans="1:6" ht="15" customHeight="1" x14ac:dyDescent="0.2">
      <c r="A119" s="14" t="s">
        <v>120</v>
      </c>
      <c r="B119" s="19">
        <v>1</v>
      </c>
      <c r="C119" s="20">
        <v>5.4645000000000003E-5</v>
      </c>
      <c r="D119" s="20">
        <v>0</v>
      </c>
      <c r="E119" s="20">
        <v>0</v>
      </c>
      <c r="F119" s="21">
        <v>0.02</v>
      </c>
    </row>
    <row r="120" spans="1:6" ht="15" customHeight="1" x14ac:dyDescent="0.2">
      <c r="A120" s="14" t="s">
        <v>121</v>
      </c>
      <c r="B120" s="22">
        <v>1</v>
      </c>
      <c r="C120" s="23">
        <v>5.4645000000000003E-5</v>
      </c>
      <c r="D120" s="23">
        <v>0</v>
      </c>
      <c r="E120" s="23">
        <v>0</v>
      </c>
      <c r="F120" s="24">
        <v>0.02</v>
      </c>
    </row>
    <row r="121" spans="1:6" ht="21" customHeight="1" x14ac:dyDescent="0.2">
      <c r="A121" s="14" t="s">
        <v>8</v>
      </c>
      <c r="B121" s="19">
        <f>SUM(B122+B129+B137+B144+B151+B164+B177+B186+B190+B193+B201+B204+B209+B213)</f>
        <v>859</v>
      </c>
      <c r="C121" s="20">
        <f t="shared" ref="C121:F121" si="4">SUM(C122+C129+C137+C144+C151+C164+C177+C186+C190+C193+C201+C204+C209+C213)</f>
        <v>6.6825038180000025</v>
      </c>
      <c r="D121" s="20">
        <f t="shared" si="4"/>
        <v>1.5438612020772435</v>
      </c>
      <c r="E121" s="20">
        <f t="shared" si="4"/>
        <v>1.6802185792</v>
      </c>
      <c r="F121" s="21">
        <f t="shared" si="4"/>
        <v>935.88930000000005</v>
      </c>
    </row>
    <row r="122" spans="1:6" ht="15" customHeight="1" x14ac:dyDescent="0.2">
      <c r="A122" s="14" t="s">
        <v>122</v>
      </c>
      <c r="B122" s="19">
        <v>41</v>
      </c>
      <c r="C122" s="20">
        <v>9.4754079999999977E-3</v>
      </c>
      <c r="D122" s="20">
        <v>7.1038000000000007E-5</v>
      </c>
      <c r="E122" s="20">
        <v>0</v>
      </c>
      <c r="F122" s="21">
        <v>3.8416000000000015</v>
      </c>
    </row>
    <row r="123" spans="1:6" ht="15" customHeight="1" x14ac:dyDescent="0.2">
      <c r="A123" s="14" t="s">
        <v>436</v>
      </c>
      <c r="B123" s="22">
        <v>3</v>
      </c>
      <c r="C123" s="23">
        <v>4.4808800000000002E-4</v>
      </c>
      <c r="D123" s="23">
        <v>4.3716000000000006E-5</v>
      </c>
      <c r="E123" s="23">
        <v>0</v>
      </c>
      <c r="F123" s="24">
        <v>0.12</v>
      </c>
    </row>
    <row r="124" spans="1:6" ht="15" customHeight="1" x14ac:dyDescent="0.2">
      <c r="A124" s="14" t="s">
        <v>123</v>
      </c>
      <c r="B124" s="22">
        <v>3</v>
      </c>
      <c r="C124" s="23">
        <v>4.6174859999999988E-3</v>
      </c>
      <c r="D124" s="23">
        <v>0</v>
      </c>
      <c r="E124" s="23">
        <v>0</v>
      </c>
      <c r="F124" s="24">
        <v>7.9999999999999988E-2</v>
      </c>
    </row>
    <row r="125" spans="1:6" ht="15" customHeight="1" x14ac:dyDescent="0.2">
      <c r="A125" s="14" t="s">
        <v>124</v>
      </c>
      <c r="B125" s="22">
        <v>20</v>
      </c>
      <c r="C125" s="23">
        <v>1.7322390000000002E-3</v>
      </c>
      <c r="D125" s="23">
        <v>2.7322E-5</v>
      </c>
      <c r="E125" s="23">
        <v>0</v>
      </c>
      <c r="F125" s="24">
        <v>3.0300000000000002</v>
      </c>
    </row>
    <row r="126" spans="1:6" ht="15" customHeight="1" x14ac:dyDescent="0.2">
      <c r="A126" s="14" t="s">
        <v>125</v>
      </c>
      <c r="B126" s="22">
        <v>9</v>
      </c>
      <c r="C126" s="23">
        <v>1.677595E-3</v>
      </c>
      <c r="D126" s="23">
        <v>0</v>
      </c>
      <c r="E126" s="23">
        <v>0</v>
      </c>
      <c r="F126" s="24">
        <v>0.30160000000000003</v>
      </c>
    </row>
    <row r="127" spans="1:6" ht="15" customHeight="1" x14ac:dyDescent="0.2">
      <c r="A127" s="14" t="s">
        <v>126</v>
      </c>
      <c r="B127" s="22">
        <v>1</v>
      </c>
      <c r="C127" s="23">
        <v>2.7322400000000003E-4</v>
      </c>
      <c r="D127" s="23">
        <v>0</v>
      </c>
      <c r="E127" s="23">
        <v>0</v>
      </c>
      <c r="F127" s="24">
        <v>0.05</v>
      </c>
    </row>
    <row r="128" spans="1:6" ht="15" customHeight="1" x14ac:dyDescent="0.2">
      <c r="A128" s="14" t="s">
        <v>127</v>
      </c>
      <c r="B128" s="22">
        <v>5</v>
      </c>
      <c r="C128" s="23">
        <v>7.2677600000000016E-4</v>
      </c>
      <c r="D128" s="23">
        <v>0</v>
      </c>
      <c r="E128" s="23">
        <v>0</v>
      </c>
      <c r="F128" s="24">
        <v>0.26</v>
      </c>
    </row>
    <row r="129" spans="1:6" ht="15" customHeight="1" x14ac:dyDescent="0.2">
      <c r="A129" s="14" t="s">
        <v>128</v>
      </c>
      <c r="B129" s="19">
        <v>109</v>
      </c>
      <c r="C129" s="20">
        <v>1.0671092910000004</v>
      </c>
      <c r="D129" s="20">
        <v>2.1857942307692307E-4</v>
      </c>
      <c r="E129" s="20">
        <v>0</v>
      </c>
      <c r="F129" s="21">
        <v>27.5181</v>
      </c>
    </row>
    <row r="130" spans="1:6" ht="15" customHeight="1" x14ac:dyDescent="0.2">
      <c r="A130" s="14" t="s">
        <v>437</v>
      </c>
      <c r="B130" s="22">
        <v>23</v>
      </c>
      <c r="C130" s="23">
        <v>1.0187377040000001</v>
      </c>
      <c r="D130" s="23">
        <v>0</v>
      </c>
      <c r="E130" s="23">
        <v>0</v>
      </c>
      <c r="F130" s="24">
        <v>19.440500000000004</v>
      </c>
    </row>
    <row r="131" spans="1:6" ht="15" customHeight="1" x14ac:dyDescent="0.2">
      <c r="A131" s="14" t="s">
        <v>129</v>
      </c>
      <c r="B131" s="22">
        <v>1</v>
      </c>
      <c r="C131" s="23">
        <v>2.7322400000000003E-4</v>
      </c>
      <c r="D131" s="23">
        <v>0</v>
      </c>
      <c r="E131" s="23">
        <v>0</v>
      </c>
      <c r="F131" s="24">
        <v>0.01</v>
      </c>
    </row>
    <row r="132" spans="1:6" ht="15" customHeight="1" x14ac:dyDescent="0.2">
      <c r="A132" s="14" t="s">
        <v>130</v>
      </c>
      <c r="B132" s="22">
        <v>37</v>
      </c>
      <c r="C132" s="23">
        <v>1.0918034E-2</v>
      </c>
      <c r="D132" s="23">
        <v>5.4645000000000003E-5</v>
      </c>
      <c r="E132" s="23">
        <v>0</v>
      </c>
      <c r="F132" s="24">
        <v>3.8278999999999996</v>
      </c>
    </row>
    <row r="133" spans="1:6" ht="15" customHeight="1" x14ac:dyDescent="0.2">
      <c r="A133" s="14" t="s">
        <v>131</v>
      </c>
      <c r="B133" s="22">
        <v>26</v>
      </c>
      <c r="C133" s="23">
        <v>1.9300546999999998E-2</v>
      </c>
      <c r="D133" s="23">
        <v>1.3661192307692308E-4</v>
      </c>
      <c r="E133" s="23">
        <v>0</v>
      </c>
      <c r="F133" s="24">
        <v>1.56</v>
      </c>
    </row>
    <row r="134" spans="1:6" ht="15" customHeight="1" x14ac:dyDescent="0.2">
      <c r="A134" s="14" t="s">
        <v>132</v>
      </c>
      <c r="B134" s="22">
        <v>1</v>
      </c>
      <c r="C134" s="23">
        <v>1.3114800000000001E-4</v>
      </c>
      <c r="D134" s="23">
        <v>0</v>
      </c>
      <c r="E134" s="23">
        <v>0</v>
      </c>
      <c r="F134" s="24">
        <v>0.05</v>
      </c>
    </row>
    <row r="135" spans="1:6" ht="15" customHeight="1" x14ac:dyDescent="0.2">
      <c r="A135" s="14" t="s">
        <v>79</v>
      </c>
      <c r="B135" s="22">
        <v>1</v>
      </c>
      <c r="C135" s="23">
        <v>1.0928960000000001E-3</v>
      </c>
      <c r="D135" s="23">
        <v>0</v>
      </c>
      <c r="E135" s="23">
        <v>0</v>
      </c>
      <c r="F135" s="24">
        <v>0.06</v>
      </c>
    </row>
    <row r="136" spans="1:6" ht="15" customHeight="1" x14ac:dyDescent="0.2">
      <c r="A136" s="14" t="s">
        <v>133</v>
      </c>
      <c r="B136" s="22">
        <v>20</v>
      </c>
      <c r="C136" s="23">
        <v>1.6655738E-2</v>
      </c>
      <c r="D136" s="23">
        <v>2.7322500000000001E-5</v>
      </c>
      <c r="E136" s="23">
        <v>0</v>
      </c>
      <c r="F136" s="24">
        <v>2.5697000000000014</v>
      </c>
    </row>
    <row r="137" spans="1:6" ht="15" customHeight="1" x14ac:dyDescent="0.2">
      <c r="A137" s="14" t="s">
        <v>134</v>
      </c>
      <c r="B137" s="19">
        <v>18</v>
      </c>
      <c r="C137" s="20">
        <v>3.3617484999999996E-2</v>
      </c>
      <c r="D137" s="20">
        <v>3.0016393499999995E-2</v>
      </c>
      <c r="E137" s="20">
        <v>0.03</v>
      </c>
      <c r="F137" s="21">
        <v>8.089500000000001</v>
      </c>
    </row>
    <row r="138" spans="1:6" ht="15" customHeight="1" x14ac:dyDescent="0.2">
      <c r="A138" s="14" t="s">
        <v>438</v>
      </c>
      <c r="B138" s="22">
        <v>1</v>
      </c>
      <c r="C138" s="23">
        <v>5.4645000000000003E-5</v>
      </c>
      <c r="D138" s="23">
        <v>0</v>
      </c>
      <c r="E138" s="23">
        <v>0</v>
      </c>
      <c r="F138" s="24">
        <v>0.03</v>
      </c>
    </row>
    <row r="139" spans="1:6" ht="15" customHeight="1" x14ac:dyDescent="0.2">
      <c r="A139" s="14" t="s">
        <v>135</v>
      </c>
      <c r="B139" s="22">
        <v>9</v>
      </c>
      <c r="C139" s="23">
        <v>2.3333320000000005E-3</v>
      </c>
      <c r="D139" s="23">
        <v>1.6393500000000005E-5</v>
      </c>
      <c r="E139" s="23">
        <v>0</v>
      </c>
      <c r="F139" s="24">
        <v>1.8605</v>
      </c>
    </row>
    <row r="140" spans="1:6" ht="15" customHeight="1" x14ac:dyDescent="0.2">
      <c r="A140" s="14" t="s">
        <v>136</v>
      </c>
      <c r="B140" s="22">
        <v>1</v>
      </c>
      <c r="C140" s="23">
        <v>0.03</v>
      </c>
      <c r="D140" s="23">
        <v>0.03</v>
      </c>
      <c r="E140" s="23">
        <v>0.03</v>
      </c>
      <c r="F140" s="24">
        <v>0</v>
      </c>
    </row>
    <row r="141" spans="1:6" ht="15" customHeight="1" x14ac:dyDescent="0.2">
      <c r="A141" s="14" t="s">
        <v>137</v>
      </c>
      <c r="B141" s="22">
        <v>1</v>
      </c>
      <c r="C141" s="23">
        <v>5.4644800000000005E-4</v>
      </c>
      <c r="D141" s="23">
        <v>0</v>
      </c>
      <c r="E141" s="23">
        <v>0</v>
      </c>
      <c r="F141" s="24">
        <v>6</v>
      </c>
    </row>
    <row r="142" spans="1:6" ht="15" customHeight="1" x14ac:dyDescent="0.2">
      <c r="A142" s="14" t="s">
        <v>138</v>
      </c>
      <c r="B142" s="22">
        <v>2</v>
      </c>
      <c r="C142" s="23">
        <v>2.18579E-4</v>
      </c>
      <c r="D142" s="23">
        <v>0</v>
      </c>
      <c r="E142" s="23">
        <v>0</v>
      </c>
      <c r="F142" s="24">
        <v>0.10900000000000001</v>
      </c>
    </row>
    <row r="143" spans="1:6" ht="15" customHeight="1" x14ac:dyDescent="0.2">
      <c r="A143" s="14" t="s">
        <v>139</v>
      </c>
      <c r="B143" s="22">
        <v>4</v>
      </c>
      <c r="C143" s="23">
        <v>4.6448099999999999E-4</v>
      </c>
      <c r="D143" s="23">
        <v>0</v>
      </c>
      <c r="E143" s="23">
        <v>0</v>
      </c>
      <c r="F143" s="24">
        <v>0.09</v>
      </c>
    </row>
    <row r="144" spans="1:6" ht="15" customHeight="1" x14ac:dyDescent="0.2">
      <c r="A144" s="14" t="s">
        <v>140</v>
      </c>
      <c r="B144" s="19">
        <v>36</v>
      </c>
      <c r="C144" s="20">
        <v>0.49707650200000003</v>
      </c>
      <c r="D144" s="20">
        <v>2.9655737627500008E-2</v>
      </c>
      <c r="E144" s="20">
        <v>0.14000000000000001</v>
      </c>
      <c r="F144" s="21">
        <v>124.0005</v>
      </c>
    </row>
    <row r="145" spans="1:6" ht="15" customHeight="1" x14ac:dyDescent="0.2">
      <c r="A145" s="14" t="s">
        <v>141</v>
      </c>
      <c r="B145" s="22">
        <v>10</v>
      </c>
      <c r="C145" s="23">
        <v>0.20792349799999998</v>
      </c>
      <c r="D145" s="23">
        <v>1.6393440000000001E-5</v>
      </c>
      <c r="E145" s="23">
        <v>0</v>
      </c>
      <c r="F145" s="24">
        <v>12.925000000000001</v>
      </c>
    </row>
    <row r="146" spans="1:6" ht="15" customHeight="1" x14ac:dyDescent="0.2">
      <c r="A146" s="14" t="s">
        <v>142</v>
      </c>
      <c r="B146" s="22">
        <v>7</v>
      </c>
      <c r="C146" s="23">
        <v>1.3387970000000001E-3</v>
      </c>
      <c r="D146" s="23">
        <v>0</v>
      </c>
      <c r="E146" s="23">
        <v>0</v>
      </c>
      <c r="F146" s="24">
        <v>2.6604999999999999</v>
      </c>
    </row>
    <row r="147" spans="1:6" ht="15" customHeight="1" x14ac:dyDescent="0.2">
      <c r="A147" s="14" t="s">
        <v>143</v>
      </c>
      <c r="B147" s="22">
        <v>1</v>
      </c>
      <c r="C147" s="23">
        <v>5.4645000000000003E-5</v>
      </c>
      <c r="D147" s="23">
        <v>0</v>
      </c>
      <c r="E147" s="23">
        <v>0</v>
      </c>
      <c r="F147" s="24">
        <v>0.02</v>
      </c>
    </row>
    <row r="148" spans="1:6" ht="15" customHeight="1" x14ac:dyDescent="0.2">
      <c r="A148" s="14" t="s">
        <v>144</v>
      </c>
      <c r="B148" s="22">
        <v>3</v>
      </c>
      <c r="C148" s="23">
        <v>9.8360600000000015E-4</v>
      </c>
      <c r="D148" s="23">
        <v>0</v>
      </c>
      <c r="E148" s="23">
        <v>0</v>
      </c>
      <c r="F148" s="24">
        <v>0.33999999999999997</v>
      </c>
    </row>
    <row r="149" spans="1:6" ht="15" customHeight="1" x14ac:dyDescent="0.2">
      <c r="A149" s="14" t="s">
        <v>145</v>
      </c>
      <c r="B149" s="22">
        <v>8</v>
      </c>
      <c r="C149" s="23">
        <v>1.4644810000000001E-3</v>
      </c>
      <c r="D149" s="23">
        <v>0</v>
      </c>
      <c r="E149" s="23">
        <v>0</v>
      </c>
      <c r="F149" s="24">
        <v>1.5449999999999999</v>
      </c>
    </row>
    <row r="150" spans="1:6" ht="15" customHeight="1" x14ac:dyDescent="0.2">
      <c r="A150" s="14" t="s">
        <v>146</v>
      </c>
      <c r="B150" s="22">
        <v>7</v>
      </c>
      <c r="C150" s="23">
        <v>0.28531147499999998</v>
      </c>
      <c r="D150" s="23">
        <v>2.9639344187500003E-2</v>
      </c>
      <c r="E150" s="23">
        <v>0.14000000000000001</v>
      </c>
      <c r="F150" s="24">
        <v>106.50999999999999</v>
      </c>
    </row>
    <row r="151" spans="1:6" ht="15" customHeight="1" x14ac:dyDescent="0.2">
      <c r="A151" s="14" t="s">
        <v>147</v>
      </c>
      <c r="B151" s="19">
        <v>334</v>
      </c>
      <c r="C151" s="20">
        <v>0.23278797999999992</v>
      </c>
      <c r="D151" s="20">
        <v>4.4262298666666655E-4</v>
      </c>
      <c r="E151" s="20">
        <v>0</v>
      </c>
      <c r="F151" s="21">
        <v>51.617300000000078</v>
      </c>
    </row>
    <row r="152" spans="1:6" ht="15" customHeight="1" x14ac:dyDescent="0.2">
      <c r="A152" s="14" t="s">
        <v>439</v>
      </c>
      <c r="B152" s="22">
        <v>123</v>
      </c>
      <c r="C152" s="23">
        <v>5.1203283000000009E-2</v>
      </c>
      <c r="D152" s="23">
        <v>1.8579292666666669E-4</v>
      </c>
      <c r="E152" s="23">
        <v>0</v>
      </c>
      <c r="F152" s="24">
        <v>6.5501999999999994</v>
      </c>
    </row>
    <row r="153" spans="1:6" ht="15" customHeight="1" x14ac:dyDescent="0.2">
      <c r="A153" s="14" t="s">
        <v>148</v>
      </c>
      <c r="B153" s="22">
        <v>51</v>
      </c>
      <c r="C153" s="23">
        <v>8.1229506999999992E-2</v>
      </c>
      <c r="D153" s="23">
        <v>1.2021855999999999E-4</v>
      </c>
      <c r="E153" s="23">
        <v>0</v>
      </c>
      <c r="F153" s="24">
        <v>7.3501999999999992</v>
      </c>
    </row>
    <row r="154" spans="1:6" ht="15" customHeight="1" x14ac:dyDescent="0.2">
      <c r="A154" s="14" t="s">
        <v>149</v>
      </c>
      <c r="B154" s="22">
        <v>42</v>
      </c>
      <c r="C154" s="23">
        <v>2.3672131999999999E-2</v>
      </c>
      <c r="D154" s="23">
        <v>7.1037499999999972E-5</v>
      </c>
      <c r="E154" s="23">
        <v>0</v>
      </c>
      <c r="F154" s="24">
        <v>4.0660000000000007</v>
      </c>
    </row>
    <row r="155" spans="1:6" ht="15" customHeight="1" x14ac:dyDescent="0.2">
      <c r="A155" s="14" t="s">
        <v>150</v>
      </c>
      <c r="B155" s="22">
        <v>8</v>
      </c>
      <c r="C155" s="23">
        <v>7.2950810000000001E-3</v>
      </c>
      <c r="D155" s="23">
        <v>0</v>
      </c>
      <c r="E155" s="23">
        <v>0</v>
      </c>
      <c r="F155" s="24">
        <v>0.60000000000000009</v>
      </c>
    </row>
    <row r="156" spans="1:6" ht="15" customHeight="1" x14ac:dyDescent="0.2">
      <c r="A156" s="14" t="s">
        <v>151</v>
      </c>
      <c r="B156" s="22">
        <v>25</v>
      </c>
      <c r="C156" s="23">
        <v>6.7431669999999996E-3</v>
      </c>
      <c r="D156" s="23">
        <v>5.4644999999999996E-5</v>
      </c>
      <c r="E156" s="23">
        <v>0</v>
      </c>
      <c r="F156" s="24">
        <v>20.725500000000004</v>
      </c>
    </row>
    <row r="157" spans="1:6" ht="15" customHeight="1" x14ac:dyDescent="0.2">
      <c r="A157" s="14" t="s">
        <v>152</v>
      </c>
      <c r="B157" s="22">
        <v>3</v>
      </c>
      <c r="C157" s="23">
        <v>2.0737704999999995E-2</v>
      </c>
      <c r="D157" s="23">
        <v>0</v>
      </c>
      <c r="E157" s="23">
        <v>0</v>
      </c>
      <c r="F157" s="24">
        <v>1.2000000000000002</v>
      </c>
    </row>
    <row r="158" spans="1:6" ht="15" customHeight="1" x14ac:dyDescent="0.2">
      <c r="A158" s="14" t="s">
        <v>153</v>
      </c>
      <c r="B158" s="22">
        <v>16</v>
      </c>
      <c r="C158" s="23">
        <v>2.2519127E-2</v>
      </c>
      <c r="D158" s="23">
        <v>0</v>
      </c>
      <c r="E158" s="23">
        <v>0</v>
      </c>
      <c r="F158" s="24">
        <v>7.6349999999999998</v>
      </c>
    </row>
    <row r="159" spans="1:6" ht="15" customHeight="1" x14ac:dyDescent="0.2">
      <c r="A159" s="14" t="s">
        <v>154</v>
      </c>
      <c r="B159" s="22">
        <v>42</v>
      </c>
      <c r="C159" s="23">
        <v>3.5355179999999992E-3</v>
      </c>
      <c r="D159" s="23">
        <v>0</v>
      </c>
      <c r="E159" s="23">
        <v>0</v>
      </c>
      <c r="F159" s="24">
        <v>1.3845000000000005</v>
      </c>
    </row>
    <row r="160" spans="1:6" ht="15" customHeight="1" x14ac:dyDescent="0.2">
      <c r="A160" s="14" t="s">
        <v>155</v>
      </c>
      <c r="B160" s="22">
        <v>3</v>
      </c>
      <c r="C160" s="23">
        <v>1.3114750000000001E-3</v>
      </c>
      <c r="D160" s="23">
        <v>0</v>
      </c>
      <c r="E160" s="23">
        <v>0</v>
      </c>
      <c r="F160" s="24">
        <v>0.11050000000000001</v>
      </c>
    </row>
    <row r="161" spans="1:6" ht="15" customHeight="1" x14ac:dyDescent="0.2">
      <c r="A161" s="14" t="s">
        <v>156</v>
      </c>
      <c r="B161" s="22">
        <v>1</v>
      </c>
      <c r="C161" s="23">
        <v>2.7322399999999999E-3</v>
      </c>
      <c r="D161" s="23">
        <v>0</v>
      </c>
      <c r="E161" s="23">
        <v>0</v>
      </c>
      <c r="F161" s="24">
        <v>1</v>
      </c>
    </row>
    <row r="162" spans="1:6" ht="15" customHeight="1" x14ac:dyDescent="0.2">
      <c r="A162" s="14" t="s">
        <v>157</v>
      </c>
      <c r="B162" s="22">
        <v>19</v>
      </c>
      <c r="C162" s="23">
        <v>1.8087450000000001E-3</v>
      </c>
      <c r="D162" s="23">
        <v>1.0929000000000003E-5</v>
      </c>
      <c r="E162" s="23">
        <v>0</v>
      </c>
      <c r="F162" s="24">
        <v>0.49540000000000001</v>
      </c>
    </row>
    <row r="163" spans="1:6" ht="15" customHeight="1" x14ac:dyDescent="0.2">
      <c r="A163" s="14" t="s">
        <v>158</v>
      </c>
      <c r="B163" s="22">
        <v>1</v>
      </c>
      <c r="C163" s="23">
        <v>0.01</v>
      </c>
      <c r="D163" s="23">
        <v>0</v>
      </c>
      <c r="E163" s="23">
        <v>0</v>
      </c>
      <c r="F163" s="24">
        <v>0.5</v>
      </c>
    </row>
    <row r="164" spans="1:6" ht="15" customHeight="1" x14ac:dyDescent="0.2">
      <c r="A164" s="14" t="s">
        <v>159</v>
      </c>
      <c r="B164" s="19">
        <v>158</v>
      </c>
      <c r="C164" s="20">
        <v>9.0978139999999999E-2</v>
      </c>
      <c r="D164" s="20">
        <v>8.0327890666666648E-4</v>
      </c>
      <c r="E164" s="20">
        <v>0</v>
      </c>
      <c r="F164" s="21">
        <v>93.472300000000033</v>
      </c>
    </row>
    <row r="165" spans="1:6" ht="15" customHeight="1" x14ac:dyDescent="0.2">
      <c r="A165" s="14" t="s">
        <v>440</v>
      </c>
      <c r="B165" s="22">
        <v>2</v>
      </c>
      <c r="C165" s="23">
        <v>1.3661200000000001E-4</v>
      </c>
      <c r="D165" s="23">
        <v>0</v>
      </c>
      <c r="E165" s="23">
        <v>0</v>
      </c>
      <c r="F165" s="24">
        <v>5</v>
      </c>
    </row>
    <row r="166" spans="1:6" ht="15" customHeight="1" x14ac:dyDescent="0.2">
      <c r="A166" s="14" t="s">
        <v>160</v>
      </c>
      <c r="B166" s="22">
        <v>5</v>
      </c>
      <c r="C166" s="23">
        <v>7.6502800000000006E-4</v>
      </c>
      <c r="D166" s="23">
        <v>7.6503000000000009E-5</v>
      </c>
      <c r="E166" s="23">
        <v>0</v>
      </c>
      <c r="F166" s="24">
        <v>0.35000000000000003</v>
      </c>
    </row>
    <row r="167" spans="1:6" ht="15" customHeight="1" x14ac:dyDescent="0.2">
      <c r="A167" s="14" t="s">
        <v>161</v>
      </c>
      <c r="B167" s="22">
        <v>10</v>
      </c>
      <c r="C167" s="23">
        <v>5.3562841E-2</v>
      </c>
      <c r="D167" s="23">
        <v>1.6393440000000001E-5</v>
      </c>
      <c r="E167" s="23">
        <v>0</v>
      </c>
      <c r="F167" s="24">
        <v>31.890000000000004</v>
      </c>
    </row>
    <row r="168" spans="1:6" ht="15" customHeight="1" x14ac:dyDescent="0.2">
      <c r="A168" s="14" t="s">
        <v>162</v>
      </c>
      <c r="B168" s="22">
        <v>3</v>
      </c>
      <c r="C168" s="23">
        <v>3.9890699999999999E-4</v>
      </c>
      <c r="D168" s="23">
        <v>0</v>
      </c>
      <c r="E168" s="23">
        <v>0</v>
      </c>
      <c r="F168" s="24">
        <v>0.52</v>
      </c>
    </row>
    <row r="169" spans="1:6" ht="15" customHeight="1" x14ac:dyDescent="0.2">
      <c r="A169" s="14" t="s">
        <v>163</v>
      </c>
      <c r="B169" s="22">
        <v>7</v>
      </c>
      <c r="C169" s="23">
        <v>1.4754079999999999E-3</v>
      </c>
      <c r="D169" s="23">
        <v>0</v>
      </c>
      <c r="E169" s="23">
        <v>0</v>
      </c>
      <c r="F169" s="24">
        <v>3.14</v>
      </c>
    </row>
    <row r="170" spans="1:6" ht="15" customHeight="1" x14ac:dyDescent="0.2">
      <c r="A170" s="14" t="s">
        <v>74</v>
      </c>
      <c r="B170" s="22">
        <v>4</v>
      </c>
      <c r="C170" s="23">
        <v>5.4644700000000004E-4</v>
      </c>
      <c r="D170" s="23">
        <v>3.2786799999999996E-5</v>
      </c>
      <c r="E170" s="23">
        <v>0</v>
      </c>
      <c r="F170" s="24">
        <v>1.23</v>
      </c>
    </row>
    <row r="171" spans="1:6" ht="15" customHeight="1" x14ac:dyDescent="0.2">
      <c r="A171" s="14" t="s">
        <v>138</v>
      </c>
      <c r="B171" s="22">
        <v>4</v>
      </c>
      <c r="C171" s="23">
        <v>4.6994600000000006E-4</v>
      </c>
      <c r="D171" s="23">
        <v>0</v>
      </c>
      <c r="E171" s="23">
        <v>0</v>
      </c>
      <c r="F171" s="24">
        <v>0.19</v>
      </c>
    </row>
    <row r="172" spans="1:6" ht="15" customHeight="1" x14ac:dyDescent="0.2">
      <c r="A172" s="14" t="s">
        <v>164</v>
      </c>
      <c r="B172" s="22">
        <v>3</v>
      </c>
      <c r="C172" s="23">
        <v>1.1475399999999999E-4</v>
      </c>
      <c r="D172" s="23">
        <v>0</v>
      </c>
      <c r="E172" s="23">
        <v>0</v>
      </c>
      <c r="F172" s="24">
        <v>7.0000000000000007E-2</v>
      </c>
    </row>
    <row r="173" spans="1:6" ht="15" customHeight="1" x14ac:dyDescent="0.2">
      <c r="A173" s="14" t="s">
        <v>165</v>
      </c>
      <c r="B173" s="22">
        <v>29</v>
      </c>
      <c r="C173" s="23">
        <v>1.4912568999999997E-2</v>
      </c>
      <c r="D173" s="23">
        <v>6.1748616666666668E-4</v>
      </c>
      <c r="E173" s="23">
        <v>0</v>
      </c>
      <c r="F173" s="24">
        <v>41.982700000000001</v>
      </c>
    </row>
    <row r="174" spans="1:6" ht="15" customHeight="1" x14ac:dyDescent="0.2">
      <c r="A174" s="14" t="s">
        <v>166</v>
      </c>
      <c r="B174" s="22">
        <v>36</v>
      </c>
      <c r="C174" s="23">
        <v>4.4043709999999989E-3</v>
      </c>
      <c r="D174" s="23">
        <v>0</v>
      </c>
      <c r="E174" s="23">
        <v>0</v>
      </c>
      <c r="F174" s="24">
        <v>2.2495999999999992</v>
      </c>
    </row>
    <row r="175" spans="1:6" ht="15" customHeight="1" x14ac:dyDescent="0.2">
      <c r="A175" s="14" t="s">
        <v>167</v>
      </c>
      <c r="B175" s="22">
        <v>40</v>
      </c>
      <c r="C175" s="23">
        <v>1.0153005000000001E-2</v>
      </c>
      <c r="D175" s="23">
        <v>6.0109500000000004E-5</v>
      </c>
      <c r="E175" s="23">
        <v>0</v>
      </c>
      <c r="F175" s="24">
        <v>3.25</v>
      </c>
    </row>
    <row r="176" spans="1:6" ht="15" customHeight="1" x14ac:dyDescent="0.2">
      <c r="A176" s="14" t="s">
        <v>168</v>
      </c>
      <c r="B176" s="22">
        <v>15</v>
      </c>
      <c r="C176" s="23">
        <v>4.0382520000000009E-3</v>
      </c>
      <c r="D176" s="23">
        <v>0</v>
      </c>
      <c r="E176" s="23">
        <v>0</v>
      </c>
      <c r="F176" s="24">
        <v>3.5999999999999996</v>
      </c>
    </row>
    <row r="177" spans="1:6" ht="15" customHeight="1" x14ac:dyDescent="0.2">
      <c r="A177" s="14" t="s">
        <v>169</v>
      </c>
      <c r="B177" s="19">
        <v>51</v>
      </c>
      <c r="C177" s="20">
        <v>3.1306009999999995E-2</v>
      </c>
      <c r="D177" s="20">
        <v>8.7431690000000007E-4</v>
      </c>
      <c r="E177" s="20">
        <v>2.1857919999999996E-4</v>
      </c>
      <c r="F177" s="21">
        <v>17.640000000000004</v>
      </c>
    </row>
    <row r="178" spans="1:6" ht="15" customHeight="1" x14ac:dyDescent="0.2">
      <c r="A178" s="14" t="s">
        <v>441</v>
      </c>
      <c r="B178" s="22">
        <v>9</v>
      </c>
      <c r="C178" s="23">
        <v>2.3060119999999996E-3</v>
      </c>
      <c r="D178" s="23">
        <v>0</v>
      </c>
      <c r="E178" s="23">
        <v>0</v>
      </c>
      <c r="F178" s="24">
        <v>0.18</v>
      </c>
    </row>
    <row r="179" spans="1:6" ht="15" customHeight="1" x14ac:dyDescent="0.2">
      <c r="A179" s="14" t="s">
        <v>170</v>
      </c>
      <c r="B179" s="22">
        <v>7</v>
      </c>
      <c r="C179" s="23">
        <v>1.2513662E-2</v>
      </c>
      <c r="D179" s="23">
        <v>5.4644809999999987E-4</v>
      </c>
      <c r="E179" s="23">
        <v>0</v>
      </c>
      <c r="F179" s="24">
        <v>0.27</v>
      </c>
    </row>
    <row r="180" spans="1:6" ht="15" customHeight="1" x14ac:dyDescent="0.2">
      <c r="A180" s="14" t="s">
        <v>171</v>
      </c>
      <c r="B180" s="22">
        <v>11</v>
      </c>
      <c r="C180" s="23">
        <v>2.6120210000000004E-3</v>
      </c>
      <c r="D180" s="23">
        <v>5.4644800000000016E-5</v>
      </c>
      <c r="E180" s="23">
        <v>2.1857920000000006E-4</v>
      </c>
      <c r="F180" s="24">
        <v>1.0499999999999998</v>
      </c>
    </row>
    <row r="181" spans="1:6" ht="15" customHeight="1" x14ac:dyDescent="0.2">
      <c r="A181" s="14" t="s">
        <v>172</v>
      </c>
      <c r="B181" s="22">
        <v>13</v>
      </c>
      <c r="C181" s="23">
        <v>1.0983599999999998E-3</v>
      </c>
      <c r="D181" s="23">
        <v>2.7322400000000003E-4</v>
      </c>
      <c r="E181" s="23">
        <v>0</v>
      </c>
      <c r="F181" s="24">
        <v>1.18</v>
      </c>
    </row>
    <row r="182" spans="1:6" ht="15" customHeight="1" x14ac:dyDescent="0.2">
      <c r="A182" s="14" t="s">
        <v>173</v>
      </c>
      <c r="B182" s="22">
        <v>5</v>
      </c>
      <c r="C182" s="23">
        <v>6.66666E-4</v>
      </c>
      <c r="D182" s="23">
        <v>0</v>
      </c>
      <c r="E182" s="23">
        <v>0</v>
      </c>
      <c r="F182" s="24">
        <v>0.19</v>
      </c>
    </row>
    <row r="183" spans="1:6" ht="15" customHeight="1" x14ac:dyDescent="0.2">
      <c r="A183" s="14" t="s">
        <v>174</v>
      </c>
      <c r="B183" s="22">
        <v>4</v>
      </c>
      <c r="C183" s="23">
        <v>3.8797809999999997E-3</v>
      </c>
      <c r="D183" s="23">
        <v>0</v>
      </c>
      <c r="E183" s="23">
        <v>0</v>
      </c>
      <c r="F183" s="24">
        <v>0.24</v>
      </c>
    </row>
    <row r="184" spans="1:6" ht="15" customHeight="1" x14ac:dyDescent="0.2">
      <c r="A184" s="14" t="s">
        <v>175</v>
      </c>
      <c r="B184" s="22">
        <v>1</v>
      </c>
      <c r="C184" s="23">
        <v>8.1967210000000006E-3</v>
      </c>
      <c r="D184" s="23">
        <v>0</v>
      </c>
      <c r="E184" s="23">
        <v>0</v>
      </c>
      <c r="F184" s="24">
        <v>14.52</v>
      </c>
    </row>
    <row r="185" spans="1:6" ht="15" customHeight="1" x14ac:dyDescent="0.2">
      <c r="A185" s="14" t="s">
        <v>176</v>
      </c>
      <c r="B185" s="22">
        <v>1</v>
      </c>
      <c r="C185" s="23">
        <v>3.2787000000000003E-5</v>
      </c>
      <c r="D185" s="23">
        <v>0</v>
      </c>
      <c r="E185" s="23">
        <v>0</v>
      </c>
      <c r="F185" s="24">
        <v>0.01</v>
      </c>
    </row>
    <row r="186" spans="1:6" ht="15" customHeight="1" x14ac:dyDescent="0.2">
      <c r="A186" s="14" t="s">
        <v>177</v>
      </c>
      <c r="B186" s="19">
        <v>29</v>
      </c>
      <c r="C186" s="20">
        <v>3.7459016000000005E-2</v>
      </c>
      <c r="D186" s="20">
        <v>3.6338796833333335E-3</v>
      </c>
      <c r="E186" s="20">
        <v>0</v>
      </c>
      <c r="F186" s="21">
        <v>4.0124999999999993</v>
      </c>
    </row>
    <row r="187" spans="1:6" ht="15" customHeight="1" x14ac:dyDescent="0.2">
      <c r="A187" s="14" t="s">
        <v>442</v>
      </c>
      <c r="B187" s="22">
        <v>19</v>
      </c>
      <c r="C187" s="23">
        <v>9.262295000000002E-3</v>
      </c>
      <c r="D187" s="23">
        <v>3.0054635000000002E-4</v>
      </c>
      <c r="E187" s="23">
        <v>0</v>
      </c>
      <c r="F187" s="24">
        <v>2.23</v>
      </c>
    </row>
    <row r="188" spans="1:6" ht="15" customHeight="1" x14ac:dyDescent="0.2">
      <c r="A188" s="14" t="s">
        <v>178</v>
      </c>
      <c r="B188" s="22">
        <v>6</v>
      </c>
      <c r="C188" s="23">
        <v>2.6885244999999995E-2</v>
      </c>
      <c r="D188" s="23">
        <v>3.3333333333333331E-3</v>
      </c>
      <c r="E188" s="23">
        <v>0</v>
      </c>
      <c r="F188" s="24">
        <v>0.6725000000000001</v>
      </c>
    </row>
    <row r="189" spans="1:6" ht="15" customHeight="1" x14ac:dyDescent="0.2">
      <c r="A189" s="14" t="s">
        <v>179</v>
      </c>
      <c r="B189" s="22">
        <v>4</v>
      </c>
      <c r="C189" s="23">
        <v>1.311476E-3</v>
      </c>
      <c r="D189" s="23">
        <v>0</v>
      </c>
      <c r="E189" s="23">
        <v>0</v>
      </c>
      <c r="F189" s="24">
        <v>1.1099999999999999</v>
      </c>
    </row>
    <row r="190" spans="1:6" ht="15" customHeight="1" x14ac:dyDescent="0.2">
      <c r="A190" s="14" t="s">
        <v>180</v>
      </c>
      <c r="B190" s="19">
        <v>5</v>
      </c>
      <c r="C190" s="20">
        <v>8.8524600000000012E-4</v>
      </c>
      <c r="D190" s="20">
        <v>0</v>
      </c>
      <c r="E190" s="20">
        <v>0</v>
      </c>
      <c r="F190" s="21">
        <v>4.7500000000000001E-2</v>
      </c>
    </row>
    <row r="191" spans="1:6" ht="15" customHeight="1" x14ac:dyDescent="0.2">
      <c r="A191" s="14" t="s">
        <v>443</v>
      </c>
      <c r="B191" s="22">
        <v>1</v>
      </c>
      <c r="C191" s="23">
        <v>5.4644800000000005E-4</v>
      </c>
      <c r="D191" s="23">
        <v>0</v>
      </c>
      <c r="E191" s="23">
        <v>0</v>
      </c>
      <c r="F191" s="24">
        <v>0</v>
      </c>
    </row>
    <row r="192" spans="1:6" ht="15" customHeight="1" x14ac:dyDescent="0.2">
      <c r="A192" s="14" t="s">
        <v>181</v>
      </c>
      <c r="B192" s="22">
        <v>4</v>
      </c>
      <c r="C192" s="23">
        <v>3.3879800000000002E-4</v>
      </c>
      <c r="D192" s="23">
        <v>0</v>
      </c>
      <c r="E192" s="23">
        <v>0</v>
      </c>
      <c r="F192" s="24">
        <v>4.7500000000000001E-2</v>
      </c>
    </row>
    <row r="193" spans="1:6" ht="15" customHeight="1" x14ac:dyDescent="0.2">
      <c r="A193" s="14" t="s">
        <v>182</v>
      </c>
      <c r="B193" s="19">
        <v>15</v>
      </c>
      <c r="C193" s="20">
        <v>2.0638415280000002</v>
      </c>
      <c r="D193" s="20">
        <v>1.2500546447499998</v>
      </c>
      <c r="E193" s="20">
        <v>0</v>
      </c>
      <c r="F193" s="21">
        <v>44.695</v>
      </c>
    </row>
    <row r="194" spans="1:6" ht="15" customHeight="1" x14ac:dyDescent="0.2">
      <c r="A194" s="14" t="s">
        <v>444</v>
      </c>
      <c r="B194" s="22">
        <v>2</v>
      </c>
      <c r="C194" s="23">
        <v>1.5300540000000001E-3</v>
      </c>
      <c r="D194" s="23">
        <v>5.4644749999999999E-5</v>
      </c>
      <c r="E194" s="23">
        <v>0</v>
      </c>
      <c r="F194" s="24">
        <v>0.06</v>
      </c>
    </row>
    <row r="195" spans="1:6" ht="15" customHeight="1" x14ac:dyDescent="0.2">
      <c r="A195" s="14" t="s">
        <v>183</v>
      </c>
      <c r="B195" s="22">
        <v>5</v>
      </c>
      <c r="C195" s="23">
        <v>7.5409699999999991E-4</v>
      </c>
      <c r="D195" s="23">
        <v>0</v>
      </c>
      <c r="E195" s="23">
        <v>0</v>
      </c>
      <c r="F195" s="24">
        <v>0.35500000000000004</v>
      </c>
    </row>
    <row r="196" spans="1:6" ht="15" customHeight="1" x14ac:dyDescent="0.2">
      <c r="A196" s="14" t="s">
        <v>184</v>
      </c>
      <c r="B196" s="22">
        <v>4</v>
      </c>
      <c r="C196" s="23">
        <v>1.050409836</v>
      </c>
      <c r="D196" s="23">
        <v>0.25</v>
      </c>
      <c r="E196" s="23">
        <v>0</v>
      </c>
      <c r="F196" s="24">
        <v>42.57</v>
      </c>
    </row>
    <row r="197" spans="1:6" ht="15" customHeight="1" x14ac:dyDescent="0.2">
      <c r="A197" s="14" t="s">
        <v>185</v>
      </c>
      <c r="B197" s="22">
        <v>1</v>
      </c>
      <c r="C197" s="23">
        <v>1.0928960000000001E-3</v>
      </c>
      <c r="D197" s="23">
        <v>0</v>
      </c>
      <c r="E197" s="23">
        <v>0</v>
      </c>
      <c r="F197" s="24">
        <v>0.2</v>
      </c>
    </row>
    <row r="198" spans="1:6" ht="15" customHeight="1" x14ac:dyDescent="0.2">
      <c r="A198" s="14" t="s">
        <v>186</v>
      </c>
      <c r="B198" s="22">
        <v>1</v>
      </c>
      <c r="C198" s="23">
        <v>0.01</v>
      </c>
      <c r="D198" s="23">
        <v>0</v>
      </c>
      <c r="E198" s="23">
        <v>0</v>
      </c>
      <c r="F198" s="24">
        <v>1.5</v>
      </c>
    </row>
    <row r="199" spans="1:6" ht="15" customHeight="1" x14ac:dyDescent="0.2">
      <c r="A199" s="14" t="s">
        <v>187</v>
      </c>
      <c r="B199" s="22">
        <v>1</v>
      </c>
      <c r="C199" s="23">
        <v>1</v>
      </c>
      <c r="D199" s="23">
        <v>1</v>
      </c>
      <c r="E199" s="23">
        <v>0</v>
      </c>
      <c r="F199" s="24">
        <v>0</v>
      </c>
    </row>
    <row r="200" spans="1:6" ht="15" customHeight="1" x14ac:dyDescent="0.2">
      <c r="A200" s="14" t="s">
        <v>188</v>
      </c>
      <c r="B200" s="22">
        <v>1</v>
      </c>
      <c r="C200" s="23">
        <v>5.4645000000000003E-5</v>
      </c>
      <c r="D200" s="23">
        <v>0</v>
      </c>
      <c r="E200" s="23">
        <v>0</v>
      </c>
      <c r="F200" s="24">
        <v>0.01</v>
      </c>
    </row>
    <row r="201" spans="1:6" ht="15" customHeight="1" x14ac:dyDescent="0.2">
      <c r="A201" s="14" t="s">
        <v>189</v>
      </c>
      <c r="B201" s="19">
        <v>9</v>
      </c>
      <c r="C201" s="20">
        <v>6.0109399999999993E-4</v>
      </c>
      <c r="D201" s="20">
        <v>0</v>
      </c>
      <c r="E201" s="20">
        <v>0</v>
      </c>
      <c r="F201" s="21">
        <v>0.28500000000000003</v>
      </c>
    </row>
    <row r="202" spans="1:6" ht="15" customHeight="1" x14ac:dyDescent="0.2">
      <c r="A202" s="14" t="s">
        <v>445</v>
      </c>
      <c r="B202" s="22">
        <v>4</v>
      </c>
      <c r="C202" s="23">
        <v>9.2896E-5</v>
      </c>
      <c r="D202" s="23">
        <v>0</v>
      </c>
      <c r="E202" s="23">
        <v>0</v>
      </c>
      <c r="F202" s="24">
        <v>0.15000000000000002</v>
      </c>
    </row>
    <row r="203" spans="1:6" ht="15" customHeight="1" x14ac:dyDescent="0.2">
      <c r="A203" s="14" t="s">
        <v>190</v>
      </c>
      <c r="B203" s="22">
        <v>5</v>
      </c>
      <c r="C203" s="23">
        <v>5.0819800000000007E-4</v>
      </c>
      <c r="D203" s="23">
        <v>0</v>
      </c>
      <c r="E203" s="23">
        <v>0</v>
      </c>
      <c r="F203" s="24">
        <v>0.13500000000000001</v>
      </c>
    </row>
    <row r="204" spans="1:6" ht="15" customHeight="1" x14ac:dyDescent="0.2">
      <c r="A204" s="14" t="s">
        <v>191</v>
      </c>
      <c r="B204" s="19">
        <v>31</v>
      </c>
      <c r="C204" s="20">
        <v>5.1639320000000013E-3</v>
      </c>
      <c r="D204" s="20">
        <v>1.0928800000000001E-5</v>
      </c>
      <c r="E204" s="20">
        <v>0</v>
      </c>
      <c r="F204" s="21">
        <v>2.7625000000000002</v>
      </c>
    </row>
    <row r="205" spans="1:6" ht="15" customHeight="1" x14ac:dyDescent="0.2">
      <c r="A205" s="14" t="s">
        <v>446</v>
      </c>
      <c r="B205" s="22">
        <v>5</v>
      </c>
      <c r="C205" s="23">
        <v>2.295081E-3</v>
      </c>
      <c r="D205" s="23">
        <v>0</v>
      </c>
      <c r="E205" s="23">
        <v>0</v>
      </c>
      <c r="F205" s="24">
        <v>2.12</v>
      </c>
    </row>
    <row r="206" spans="1:6" ht="15" customHeight="1" x14ac:dyDescent="0.2">
      <c r="A206" s="14" t="s">
        <v>192</v>
      </c>
      <c r="B206" s="22">
        <v>14</v>
      </c>
      <c r="C206" s="23">
        <v>8.4699399999999979E-4</v>
      </c>
      <c r="D206" s="23">
        <v>0</v>
      </c>
      <c r="E206" s="23">
        <v>0</v>
      </c>
      <c r="F206" s="24">
        <v>0.19250000000000003</v>
      </c>
    </row>
    <row r="207" spans="1:6" ht="15" customHeight="1" x14ac:dyDescent="0.2">
      <c r="A207" s="14" t="s">
        <v>108</v>
      </c>
      <c r="B207" s="22">
        <v>10</v>
      </c>
      <c r="C207" s="23">
        <v>1.2021849999999999E-3</v>
      </c>
      <c r="D207" s="23">
        <v>1.0928799999999998E-5</v>
      </c>
      <c r="E207" s="23">
        <v>0</v>
      </c>
      <c r="F207" s="24">
        <v>0.34</v>
      </c>
    </row>
    <row r="208" spans="1:6" ht="15" customHeight="1" x14ac:dyDescent="0.2">
      <c r="A208" s="14" t="s">
        <v>193</v>
      </c>
      <c r="B208" s="22">
        <v>2</v>
      </c>
      <c r="C208" s="23">
        <v>8.1967200000000002E-4</v>
      </c>
      <c r="D208" s="23">
        <v>0</v>
      </c>
      <c r="E208" s="23">
        <v>0</v>
      </c>
      <c r="F208" s="24">
        <v>0.11000000000000001</v>
      </c>
    </row>
    <row r="209" spans="1:6" ht="15" customHeight="1" x14ac:dyDescent="0.2">
      <c r="A209" s="14" t="s">
        <v>194</v>
      </c>
      <c r="B209" s="19">
        <v>7</v>
      </c>
      <c r="C209" s="20">
        <v>1.0546450000000001E-3</v>
      </c>
      <c r="D209" s="20">
        <v>4.9180399999999994E-5</v>
      </c>
      <c r="E209" s="20">
        <v>0</v>
      </c>
      <c r="F209" s="21">
        <v>1.105</v>
      </c>
    </row>
    <row r="210" spans="1:6" ht="15" customHeight="1" x14ac:dyDescent="0.2">
      <c r="A210" s="14" t="s">
        <v>447</v>
      </c>
      <c r="B210" s="22">
        <v>2</v>
      </c>
      <c r="C210" s="23">
        <v>6.0109300000000003E-4</v>
      </c>
      <c r="D210" s="23">
        <v>0</v>
      </c>
      <c r="E210" s="23">
        <v>0</v>
      </c>
      <c r="F210" s="24">
        <v>1.04</v>
      </c>
    </row>
    <row r="211" spans="1:6" ht="15" customHeight="1" x14ac:dyDescent="0.2">
      <c r="A211" s="14" t="s">
        <v>195</v>
      </c>
      <c r="B211" s="22">
        <v>1</v>
      </c>
      <c r="C211" s="23">
        <v>5.4645000000000003E-5</v>
      </c>
      <c r="D211" s="23">
        <v>0</v>
      </c>
      <c r="E211" s="23">
        <v>0</v>
      </c>
      <c r="F211" s="24">
        <v>0.02</v>
      </c>
    </row>
    <row r="212" spans="1:6" ht="15" customHeight="1" x14ac:dyDescent="0.2">
      <c r="A212" s="14" t="s">
        <v>196</v>
      </c>
      <c r="B212" s="22">
        <v>4</v>
      </c>
      <c r="C212" s="23">
        <v>3.9890700000000005E-4</v>
      </c>
      <c r="D212" s="23">
        <v>4.9180400000000001E-5</v>
      </c>
      <c r="E212" s="23">
        <v>0</v>
      </c>
      <c r="F212" s="24">
        <v>4.4999999999999998E-2</v>
      </c>
    </row>
    <row r="213" spans="1:6" ht="15" customHeight="1" x14ac:dyDescent="0.2">
      <c r="A213" s="14" t="s">
        <v>18</v>
      </c>
      <c r="B213" s="19">
        <v>16</v>
      </c>
      <c r="C213" s="20">
        <v>2.6111475410000007</v>
      </c>
      <c r="D213" s="20">
        <v>0.22803060110000001</v>
      </c>
      <c r="E213" s="20">
        <v>1.51</v>
      </c>
      <c r="F213" s="21">
        <v>556.8024999999999</v>
      </c>
    </row>
    <row r="214" spans="1:6" ht="15" customHeight="1" x14ac:dyDescent="0.2">
      <c r="A214" s="14" t="s">
        <v>197</v>
      </c>
      <c r="B214" s="22">
        <v>6</v>
      </c>
      <c r="C214" s="23">
        <v>1.510218579</v>
      </c>
      <c r="D214" s="23">
        <v>6.4533333333333331E-2</v>
      </c>
      <c r="E214" s="23">
        <v>1.01</v>
      </c>
      <c r="F214" s="24">
        <v>241.48499999999996</v>
      </c>
    </row>
    <row r="215" spans="1:6" ht="15" customHeight="1" x14ac:dyDescent="0.2">
      <c r="A215" s="14" t="s">
        <v>198</v>
      </c>
      <c r="B215" s="22">
        <v>2</v>
      </c>
      <c r="C215" s="23">
        <v>0.24000000000000002</v>
      </c>
      <c r="D215" s="23">
        <v>0</v>
      </c>
      <c r="E215" s="23">
        <v>0</v>
      </c>
      <c r="F215" s="24">
        <v>263</v>
      </c>
    </row>
    <row r="216" spans="1:6" ht="15" customHeight="1" x14ac:dyDescent="0.2">
      <c r="A216" s="14" t="s">
        <v>199</v>
      </c>
      <c r="B216" s="22">
        <v>1</v>
      </c>
      <c r="C216" s="23">
        <v>5.4645000000000003E-5</v>
      </c>
      <c r="D216" s="23">
        <v>0</v>
      </c>
      <c r="E216" s="23">
        <v>0</v>
      </c>
      <c r="F216" s="24">
        <v>0.03</v>
      </c>
    </row>
    <row r="217" spans="1:6" ht="15" customHeight="1" x14ac:dyDescent="0.2">
      <c r="A217" s="14" t="s">
        <v>200</v>
      </c>
      <c r="B217" s="22">
        <v>4</v>
      </c>
      <c r="C217" s="23">
        <v>0.21087431700000001</v>
      </c>
      <c r="D217" s="23">
        <v>5.3497267766666669E-2</v>
      </c>
      <c r="E217" s="23">
        <v>0</v>
      </c>
      <c r="F217" s="24">
        <v>12.2875</v>
      </c>
    </row>
    <row r="218" spans="1:6" ht="15" customHeight="1" x14ac:dyDescent="0.2">
      <c r="A218" s="14" t="s">
        <v>201</v>
      </c>
      <c r="B218" s="22">
        <v>3</v>
      </c>
      <c r="C218" s="23">
        <v>0.65</v>
      </c>
      <c r="D218" s="23">
        <v>0.11</v>
      </c>
      <c r="E218" s="23">
        <v>0.5</v>
      </c>
      <c r="F218" s="24">
        <v>40</v>
      </c>
    </row>
    <row r="219" spans="1:6" ht="21" customHeight="1" x14ac:dyDescent="0.2">
      <c r="A219" s="14" t="s">
        <v>9</v>
      </c>
      <c r="B219" s="19">
        <f>SUM(B220+B226+B232)</f>
        <v>51</v>
      </c>
      <c r="C219" s="20">
        <f t="shared" ref="C219:F219" si="5">SUM(C220+C226+C232)</f>
        <v>0.51889682699999995</v>
      </c>
      <c r="D219" s="20">
        <f t="shared" si="5"/>
        <v>9.6174866666666676E-4</v>
      </c>
      <c r="E219" s="20">
        <f t="shared" si="5"/>
        <v>0</v>
      </c>
      <c r="F219" s="21">
        <f t="shared" si="5"/>
        <v>15.0634</v>
      </c>
    </row>
    <row r="220" spans="1:6" ht="15" customHeight="1" x14ac:dyDescent="0.2">
      <c r="A220" s="14" t="s">
        <v>202</v>
      </c>
      <c r="B220" s="19">
        <v>17</v>
      </c>
      <c r="C220" s="20">
        <v>7.289617E-3</v>
      </c>
      <c r="D220" s="20">
        <v>0</v>
      </c>
      <c r="E220" s="20">
        <v>0</v>
      </c>
      <c r="F220" s="21">
        <v>1.7605000000000002</v>
      </c>
    </row>
    <row r="221" spans="1:6" ht="15" customHeight="1" x14ac:dyDescent="0.2">
      <c r="A221" s="14" t="s">
        <v>203</v>
      </c>
      <c r="B221" s="22">
        <v>2</v>
      </c>
      <c r="C221" s="23">
        <v>6.0109290000000008E-3</v>
      </c>
      <c r="D221" s="23">
        <v>0</v>
      </c>
      <c r="E221" s="23">
        <v>0</v>
      </c>
      <c r="F221" s="24">
        <v>0.315</v>
      </c>
    </row>
    <row r="222" spans="1:6" ht="15" customHeight="1" x14ac:dyDescent="0.2">
      <c r="A222" s="14" t="s">
        <v>204</v>
      </c>
      <c r="B222" s="22">
        <v>1</v>
      </c>
      <c r="C222" s="23">
        <v>2.1858E-5</v>
      </c>
      <c r="D222" s="23">
        <v>0</v>
      </c>
      <c r="E222" s="23">
        <v>0</v>
      </c>
      <c r="F222" s="24">
        <v>0.01</v>
      </c>
    </row>
    <row r="223" spans="1:6" ht="15" customHeight="1" x14ac:dyDescent="0.2">
      <c r="A223" s="14" t="s">
        <v>205</v>
      </c>
      <c r="B223" s="22">
        <v>9</v>
      </c>
      <c r="C223" s="23">
        <v>7.8142000000000001E-4</v>
      </c>
      <c r="D223" s="23">
        <v>0</v>
      </c>
      <c r="E223" s="23">
        <v>0</v>
      </c>
      <c r="F223" s="24">
        <v>0.33000000000000007</v>
      </c>
    </row>
    <row r="224" spans="1:6" ht="15" customHeight="1" x14ac:dyDescent="0.2">
      <c r="A224" s="14" t="s">
        <v>206</v>
      </c>
      <c r="B224" s="22">
        <v>4</v>
      </c>
      <c r="C224" s="23">
        <v>4.4808799999999997E-4</v>
      </c>
      <c r="D224" s="23">
        <v>0</v>
      </c>
      <c r="E224" s="23">
        <v>0</v>
      </c>
      <c r="F224" s="24">
        <v>1.0555000000000001</v>
      </c>
    </row>
    <row r="225" spans="1:6" ht="15" customHeight="1" x14ac:dyDescent="0.2">
      <c r="A225" s="14" t="s">
        <v>207</v>
      </c>
      <c r="B225" s="22">
        <v>1</v>
      </c>
      <c r="C225" s="23">
        <v>2.7322E-5</v>
      </c>
      <c r="D225" s="23">
        <v>0</v>
      </c>
      <c r="E225" s="23">
        <v>0</v>
      </c>
      <c r="F225" s="24">
        <v>0.05</v>
      </c>
    </row>
    <row r="226" spans="1:6" ht="15" customHeight="1" x14ac:dyDescent="0.2">
      <c r="A226" s="14" t="s">
        <v>208</v>
      </c>
      <c r="B226" s="19">
        <v>15</v>
      </c>
      <c r="C226" s="20">
        <v>0.50895147299999999</v>
      </c>
      <c r="D226" s="20">
        <v>8.1967200000000002E-4</v>
      </c>
      <c r="E226" s="20">
        <v>0</v>
      </c>
      <c r="F226" s="21">
        <v>11.914999999999999</v>
      </c>
    </row>
    <row r="227" spans="1:6" ht="15" customHeight="1" x14ac:dyDescent="0.2">
      <c r="A227" s="14" t="s">
        <v>448</v>
      </c>
      <c r="B227" s="22">
        <v>2</v>
      </c>
      <c r="C227" s="23">
        <v>6.5573800000000011E-4</v>
      </c>
      <c r="D227" s="23">
        <v>0</v>
      </c>
      <c r="E227" s="23">
        <v>0</v>
      </c>
      <c r="F227" s="24">
        <v>0.10500000000000001</v>
      </c>
    </row>
    <row r="228" spans="1:6" ht="15" customHeight="1" x14ac:dyDescent="0.2">
      <c r="A228" s="14" t="s">
        <v>209</v>
      </c>
      <c r="B228" s="22">
        <v>2</v>
      </c>
      <c r="C228" s="23">
        <v>7.1038200000000007E-4</v>
      </c>
      <c r="D228" s="23">
        <v>0</v>
      </c>
      <c r="E228" s="23">
        <v>0</v>
      </c>
      <c r="F228" s="24">
        <v>0.8</v>
      </c>
    </row>
    <row r="229" spans="1:6" ht="15" customHeight="1" x14ac:dyDescent="0.2">
      <c r="A229" s="14" t="s">
        <v>210</v>
      </c>
      <c r="B229" s="22">
        <v>1</v>
      </c>
      <c r="C229" s="23">
        <v>0.5</v>
      </c>
      <c r="D229" s="23">
        <v>0</v>
      </c>
      <c r="E229" s="23">
        <v>0</v>
      </c>
      <c r="F229" s="24">
        <v>10</v>
      </c>
    </row>
    <row r="230" spans="1:6" ht="15" customHeight="1" x14ac:dyDescent="0.2">
      <c r="A230" s="14" t="s">
        <v>211</v>
      </c>
      <c r="B230" s="22">
        <v>2</v>
      </c>
      <c r="C230" s="23">
        <v>3.8251359999999998E-3</v>
      </c>
      <c r="D230" s="23">
        <v>5.4644800000000005E-4</v>
      </c>
      <c r="E230" s="23">
        <v>0</v>
      </c>
      <c r="F230" s="24">
        <v>0.25</v>
      </c>
    </row>
    <row r="231" spans="1:6" ht="15" customHeight="1" x14ac:dyDescent="0.2">
      <c r="A231" s="14" t="s">
        <v>212</v>
      </c>
      <c r="B231" s="22">
        <v>8</v>
      </c>
      <c r="C231" s="23">
        <v>3.7602169999999993E-3</v>
      </c>
      <c r="D231" s="23">
        <v>2.7322400000000003E-4</v>
      </c>
      <c r="E231" s="23">
        <v>0</v>
      </c>
      <c r="F231" s="24">
        <v>0.76000000000000012</v>
      </c>
    </row>
    <row r="232" spans="1:6" ht="15" customHeight="1" x14ac:dyDescent="0.2">
      <c r="A232" s="14" t="s">
        <v>213</v>
      </c>
      <c r="B232" s="19">
        <v>19</v>
      </c>
      <c r="C232" s="20">
        <v>2.6557370000000005E-3</v>
      </c>
      <c r="D232" s="20">
        <v>1.4207666666666671E-4</v>
      </c>
      <c r="E232" s="20">
        <v>0</v>
      </c>
      <c r="F232" s="21">
        <v>1.3879000000000001</v>
      </c>
    </row>
    <row r="233" spans="1:6" ht="15" customHeight="1" x14ac:dyDescent="0.2">
      <c r="A233" s="14" t="s">
        <v>214</v>
      </c>
      <c r="B233" s="22">
        <v>4</v>
      </c>
      <c r="C233" s="23">
        <v>4.9726800000000004E-4</v>
      </c>
      <c r="D233" s="23">
        <v>1.0928966666666666E-4</v>
      </c>
      <c r="E233" s="23">
        <v>0</v>
      </c>
      <c r="F233" s="24">
        <v>0.1404</v>
      </c>
    </row>
    <row r="234" spans="1:6" ht="15" customHeight="1" x14ac:dyDescent="0.2">
      <c r="A234" s="14" t="s">
        <v>215</v>
      </c>
      <c r="B234" s="22">
        <v>2</v>
      </c>
      <c r="C234" s="23">
        <v>5.4645000000000003E-5</v>
      </c>
      <c r="D234" s="23">
        <v>0</v>
      </c>
      <c r="E234" s="23">
        <v>0</v>
      </c>
      <c r="F234" s="24">
        <v>3.9999999999999994E-2</v>
      </c>
    </row>
    <row r="235" spans="1:6" ht="15" customHeight="1" x14ac:dyDescent="0.2">
      <c r="A235" s="14" t="s">
        <v>216</v>
      </c>
      <c r="B235" s="22">
        <v>2</v>
      </c>
      <c r="C235" s="23">
        <v>4.3715799999999999E-4</v>
      </c>
      <c r="D235" s="23">
        <v>0</v>
      </c>
      <c r="E235" s="23">
        <v>0</v>
      </c>
      <c r="F235" s="24">
        <v>0.48000000000000004</v>
      </c>
    </row>
    <row r="236" spans="1:6" ht="15" customHeight="1" x14ac:dyDescent="0.2">
      <c r="A236" s="14" t="s">
        <v>217</v>
      </c>
      <c r="B236" s="22">
        <v>4</v>
      </c>
      <c r="C236" s="23">
        <v>6.8306000000000009E-4</v>
      </c>
      <c r="D236" s="23">
        <v>3.2787000000000003E-5</v>
      </c>
      <c r="E236" s="23">
        <v>0</v>
      </c>
      <c r="F236" s="24">
        <v>0.60000000000000009</v>
      </c>
    </row>
    <row r="237" spans="1:6" ht="15" customHeight="1" x14ac:dyDescent="0.2">
      <c r="A237" s="14" t="s">
        <v>218</v>
      </c>
      <c r="B237" s="22">
        <v>7</v>
      </c>
      <c r="C237" s="23">
        <v>9.8360599999999993E-4</v>
      </c>
      <c r="D237" s="23">
        <v>0</v>
      </c>
      <c r="E237" s="23">
        <v>0</v>
      </c>
      <c r="F237" s="24">
        <v>0.1275</v>
      </c>
    </row>
    <row r="238" spans="1:6" ht="21" customHeight="1" x14ac:dyDescent="0.2">
      <c r="A238" s="14" t="s">
        <v>10</v>
      </c>
      <c r="B238" s="19">
        <f>SUM(B239+B243+B248+B253+B255+B258+B260)</f>
        <v>23</v>
      </c>
      <c r="C238" s="20">
        <f t="shared" ref="C238:F238" si="6">SUM(C239+C243+C248+C253+C255+C258+C260)</f>
        <v>2.6120218000000001E-2</v>
      </c>
      <c r="D238" s="20">
        <f t="shared" si="6"/>
        <v>2.18579E-4</v>
      </c>
      <c r="E238" s="20">
        <f t="shared" si="6"/>
        <v>0</v>
      </c>
      <c r="F238" s="21">
        <f t="shared" si="6"/>
        <v>4.4509999999999996</v>
      </c>
    </row>
    <row r="239" spans="1:6" ht="15" customHeight="1" x14ac:dyDescent="0.2">
      <c r="A239" s="14" t="s">
        <v>219</v>
      </c>
      <c r="B239" s="19">
        <v>3</v>
      </c>
      <c r="C239" s="20">
        <v>1.0191257000000002E-2</v>
      </c>
      <c r="D239" s="20">
        <v>0</v>
      </c>
      <c r="E239" s="20">
        <v>0</v>
      </c>
      <c r="F239" s="21">
        <v>5.5E-2</v>
      </c>
    </row>
    <row r="240" spans="1:6" ht="15" customHeight="1" x14ac:dyDescent="0.2">
      <c r="A240" s="14" t="s">
        <v>449</v>
      </c>
      <c r="B240" s="22">
        <v>1</v>
      </c>
      <c r="C240" s="23">
        <v>0.01</v>
      </c>
      <c r="D240" s="23">
        <v>0</v>
      </c>
      <c r="E240" s="23">
        <v>0</v>
      </c>
      <c r="F240" s="24">
        <v>0.02</v>
      </c>
    </row>
    <row r="241" spans="1:6" ht="15" customHeight="1" x14ac:dyDescent="0.2">
      <c r="A241" s="14" t="s">
        <v>220</v>
      </c>
      <c r="B241" s="22">
        <v>1</v>
      </c>
      <c r="C241" s="23">
        <v>5.4645000000000003E-5</v>
      </c>
      <c r="D241" s="23">
        <v>0</v>
      </c>
      <c r="E241" s="23">
        <v>0</v>
      </c>
      <c r="F241" s="24">
        <v>1.4999999999999999E-2</v>
      </c>
    </row>
    <row r="242" spans="1:6" ht="15" customHeight="1" x14ac:dyDescent="0.2">
      <c r="A242" s="14" t="s">
        <v>221</v>
      </c>
      <c r="B242" s="22">
        <v>1</v>
      </c>
      <c r="C242" s="23">
        <v>1.3661200000000001E-4</v>
      </c>
      <c r="D242" s="23">
        <v>0</v>
      </c>
      <c r="E242" s="23">
        <v>0</v>
      </c>
      <c r="F242" s="24">
        <v>0.02</v>
      </c>
    </row>
    <row r="243" spans="1:6" ht="15" customHeight="1" x14ac:dyDescent="0.2">
      <c r="A243" s="14" t="s">
        <v>222</v>
      </c>
      <c r="B243" s="19">
        <v>6</v>
      </c>
      <c r="C243" s="20">
        <v>2.6229510000000001E-3</v>
      </c>
      <c r="D243" s="20">
        <v>0</v>
      </c>
      <c r="E243" s="20">
        <v>0</v>
      </c>
      <c r="F243" s="21">
        <v>0.53</v>
      </c>
    </row>
    <row r="244" spans="1:6" ht="15" customHeight="1" x14ac:dyDescent="0.2">
      <c r="A244" s="14" t="s">
        <v>450</v>
      </c>
      <c r="B244" s="22">
        <v>2</v>
      </c>
      <c r="C244" s="23">
        <v>2.4590199999999999E-4</v>
      </c>
      <c r="D244" s="23">
        <v>0</v>
      </c>
      <c r="E244" s="23">
        <v>0</v>
      </c>
      <c r="F244" s="24">
        <v>0.16</v>
      </c>
    </row>
    <row r="245" spans="1:6" ht="15" customHeight="1" x14ac:dyDescent="0.2">
      <c r="A245" s="14" t="s">
        <v>223</v>
      </c>
      <c r="B245" s="22">
        <v>1</v>
      </c>
      <c r="C245" s="23">
        <v>4.9180299999999997E-4</v>
      </c>
      <c r="D245" s="23">
        <v>0</v>
      </c>
      <c r="E245" s="23">
        <v>0</v>
      </c>
      <c r="F245" s="24">
        <v>0.1</v>
      </c>
    </row>
    <row r="246" spans="1:6" ht="15" customHeight="1" x14ac:dyDescent="0.2">
      <c r="A246" s="14" t="s">
        <v>224</v>
      </c>
      <c r="B246" s="22">
        <v>1</v>
      </c>
      <c r="C246" s="23">
        <v>1.0929000000000001E-4</v>
      </c>
      <c r="D246" s="23">
        <v>0</v>
      </c>
      <c r="E246" s="23">
        <v>0</v>
      </c>
      <c r="F246" s="24">
        <v>0.15</v>
      </c>
    </row>
    <row r="247" spans="1:6" ht="15" customHeight="1" x14ac:dyDescent="0.2">
      <c r="A247" s="14" t="s">
        <v>225</v>
      </c>
      <c r="B247" s="22">
        <v>2</v>
      </c>
      <c r="C247" s="23">
        <v>1.775956E-3</v>
      </c>
      <c r="D247" s="23">
        <v>0</v>
      </c>
      <c r="E247" s="23">
        <v>0</v>
      </c>
      <c r="F247" s="24">
        <v>0.12</v>
      </c>
    </row>
    <row r="248" spans="1:6" ht="15" customHeight="1" x14ac:dyDescent="0.2">
      <c r="A248" s="14" t="s">
        <v>226</v>
      </c>
      <c r="B248" s="19">
        <v>6</v>
      </c>
      <c r="C248" s="20">
        <v>1.2409835999999999E-2</v>
      </c>
      <c r="D248" s="20">
        <v>0</v>
      </c>
      <c r="E248" s="20">
        <v>0</v>
      </c>
      <c r="F248" s="21">
        <v>3.67</v>
      </c>
    </row>
    <row r="249" spans="1:6" ht="15" customHeight="1" x14ac:dyDescent="0.2">
      <c r="A249" s="14" t="s">
        <v>451</v>
      </c>
      <c r="B249" s="22">
        <v>3</v>
      </c>
      <c r="C249" s="23">
        <v>6.3934430000000004E-3</v>
      </c>
      <c r="D249" s="23">
        <v>0</v>
      </c>
      <c r="E249" s="23">
        <v>0</v>
      </c>
      <c r="F249" s="24">
        <v>2.5599999999999996</v>
      </c>
    </row>
    <row r="250" spans="1:6" ht="15" customHeight="1" x14ac:dyDescent="0.2">
      <c r="A250" s="14" t="s">
        <v>227</v>
      </c>
      <c r="B250" s="22">
        <v>1</v>
      </c>
      <c r="C250" s="23">
        <v>5.4644810000000002E-3</v>
      </c>
      <c r="D250" s="23">
        <v>0</v>
      </c>
      <c r="E250" s="23">
        <v>0</v>
      </c>
      <c r="F250" s="24">
        <v>0.6</v>
      </c>
    </row>
    <row r="251" spans="1:6" ht="15" customHeight="1" x14ac:dyDescent="0.2">
      <c r="A251" s="14" t="s">
        <v>228</v>
      </c>
      <c r="B251" s="22">
        <v>1</v>
      </c>
      <c r="C251" s="23">
        <v>5.4644800000000005E-4</v>
      </c>
      <c r="D251" s="23">
        <v>0</v>
      </c>
      <c r="E251" s="23">
        <v>0</v>
      </c>
      <c r="F251" s="24">
        <v>0.5</v>
      </c>
    </row>
    <row r="252" spans="1:6" ht="15" customHeight="1" x14ac:dyDescent="0.2">
      <c r="A252" s="14" t="s">
        <v>229</v>
      </c>
      <c r="B252" s="22">
        <v>1</v>
      </c>
      <c r="C252" s="23">
        <v>5.4639999999999997E-6</v>
      </c>
      <c r="D252" s="23">
        <v>0</v>
      </c>
      <c r="E252" s="23">
        <v>0</v>
      </c>
      <c r="F252" s="24">
        <v>0.01</v>
      </c>
    </row>
    <row r="253" spans="1:6" ht="15" customHeight="1" x14ac:dyDescent="0.2">
      <c r="A253" s="14" t="s">
        <v>230</v>
      </c>
      <c r="B253" s="19">
        <v>2</v>
      </c>
      <c r="C253" s="20">
        <v>1.3661199999999999E-4</v>
      </c>
      <c r="D253" s="20">
        <v>0</v>
      </c>
      <c r="E253" s="20">
        <v>0</v>
      </c>
      <c r="F253" s="21">
        <v>1.4999999999999999E-2</v>
      </c>
    </row>
    <row r="254" spans="1:6" ht="15" customHeight="1" x14ac:dyDescent="0.2">
      <c r="A254" s="14" t="s">
        <v>452</v>
      </c>
      <c r="B254" s="22">
        <v>2</v>
      </c>
      <c r="C254" s="23">
        <v>1.3661199999999999E-4</v>
      </c>
      <c r="D254" s="23">
        <v>0</v>
      </c>
      <c r="E254" s="23">
        <v>0</v>
      </c>
      <c r="F254" s="24">
        <v>1.4999999999999999E-2</v>
      </c>
    </row>
    <row r="255" spans="1:6" ht="15" customHeight="1" x14ac:dyDescent="0.2">
      <c r="A255" s="14" t="s">
        <v>231</v>
      </c>
      <c r="B255" s="19">
        <v>2</v>
      </c>
      <c r="C255" s="20">
        <v>4.2076499999999997E-4</v>
      </c>
      <c r="D255" s="20">
        <v>0</v>
      </c>
      <c r="E255" s="20">
        <v>0</v>
      </c>
      <c r="F255" s="21">
        <v>0.11</v>
      </c>
    </row>
    <row r="256" spans="1:6" ht="15" customHeight="1" x14ac:dyDescent="0.2">
      <c r="A256" s="14" t="s">
        <v>453</v>
      </c>
      <c r="B256" s="22">
        <v>1</v>
      </c>
      <c r="C256" s="23">
        <v>3.8251399999999998E-4</v>
      </c>
      <c r="D256" s="23">
        <v>0</v>
      </c>
      <c r="E256" s="23">
        <v>0</v>
      </c>
      <c r="F256" s="24">
        <v>0.1</v>
      </c>
    </row>
    <row r="257" spans="1:6" ht="15" customHeight="1" x14ac:dyDescent="0.2">
      <c r="A257" s="14" t="s">
        <v>232</v>
      </c>
      <c r="B257" s="22">
        <v>1</v>
      </c>
      <c r="C257" s="23">
        <v>3.8250999999999997E-5</v>
      </c>
      <c r="D257" s="23">
        <v>0</v>
      </c>
      <c r="E257" s="23">
        <v>0</v>
      </c>
      <c r="F257" s="24">
        <v>0.01</v>
      </c>
    </row>
    <row r="258" spans="1:6" ht="15" customHeight="1" x14ac:dyDescent="0.2">
      <c r="A258" s="14" t="s">
        <v>233</v>
      </c>
      <c r="B258" s="19">
        <v>1</v>
      </c>
      <c r="C258" s="20">
        <v>2.18579E-4</v>
      </c>
      <c r="D258" s="20">
        <v>2.18579E-4</v>
      </c>
      <c r="E258" s="20">
        <v>0</v>
      </c>
      <c r="F258" s="21">
        <v>0</v>
      </c>
    </row>
    <row r="259" spans="1:6" ht="15" customHeight="1" x14ac:dyDescent="0.2">
      <c r="A259" s="14" t="s">
        <v>234</v>
      </c>
      <c r="B259" s="22">
        <v>1</v>
      </c>
      <c r="C259" s="23">
        <v>2.18579E-4</v>
      </c>
      <c r="D259" s="23">
        <v>2.18579E-4</v>
      </c>
      <c r="E259" s="23">
        <v>0</v>
      </c>
      <c r="F259" s="24">
        <v>0</v>
      </c>
    </row>
    <row r="260" spans="1:6" ht="15" customHeight="1" x14ac:dyDescent="0.2">
      <c r="A260" s="14" t="s">
        <v>235</v>
      </c>
      <c r="B260" s="19">
        <v>3</v>
      </c>
      <c r="C260" s="20">
        <v>1.2021800000000001E-4</v>
      </c>
      <c r="D260" s="20">
        <v>0</v>
      </c>
      <c r="E260" s="20">
        <v>0</v>
      </c>
      <c r="F260" s="21">
        <v>7.1000000000000008E-2</v>
      </c>
    </row>
    <row r="261" spans="1:6" ht="15" customHeight="1" x14ac:dyDescent="0.2">
      <c r="A261" s="14" t="s">
        <v>454</v>
      </c>
      <c r="B261" s="22">
        <v>3</v>
      </c>
      <c r="C261" s="23">
        <v>1.2021800000000001E-4</v>
      </c>
      <c r="D261" s="23">
        <v>0</v>
      </c>
      <c r="E261" s="23">
        <v>0</v>
      </c>
      <c r="F261" s="24">
        <v>7.1000000000000008E-2</v>
      </c>
    </row>
    <row r="262" spans="1:6" ht="21" customHeight="1" x14ac:dyDescent="0.2">
      <c r="A262" s="14" t="s">
        <v>11</v>
      </c>
      <c r="B262" s="19">
        <f>SUM(B263+B265+B273+B277+B280+B283+B288)</f>
        <v>37</v>
      </c>
      <c r="C262" s="20">
        <f t="shared" ref="C262:F262" si="7">SUM(C263+C265+C273+C277+C280+C283+C288)</f>
        <v>0.23458470100000003</v>
      </c>
      <c r="D262" s="20">
        <f t="shared" si="7"/>
        <v>1.4316940095238093E-3</v>
      </c>
      <c r="E262" s="20">
        <f t="shared" si="7"/>
        <v>0</v>
      </c>
      <c r="F262" s="21">
        <f t="shared" si="7"/>
        <v>4.8231000000000002</v>
      </c>
    </row>
    <row r="263" spans="1:6" ht="15" customHeight="1" x14ac:dyDescent="0.2">
      <c r="A263" s="14" t="s">
        <v>236</v>
      </c>
      <c r="B263" s="19">
        <v>2</v>
      </c>
      <c r="C263" s="20">
        <v>1.25683E-3</v>
      </c>
      <c r="D263" s="20">
        <v>1.1311472666666667E-3</v>
      </c>
      <c r="E263" s="20">
        <v>0</v>
      </c>
      <c r="F263" s="21">
        <v>0.2</v>
      </c>
    </row>
    <row r="264" spans="1:6" ht="15" customHeight="1" x14ac:dyDescent="0.2">
      <c r="A264" s="14" t="s">
        <v>455</v>
      </c>
      <c r="B264" s="22">
        <v>2</v>
      </c>
      <c r="C264" s="23">
        <v>1.25683E-3</v>
      </c>
      <c r="D264" s="23">
        <v>1.1311472666666667E-3</v>
      </c>
      <c r="E264" s="23">
        <v>0</v>
      </c>
      <c r="F264" s="24">
        <v>0.2</v>
      </c>
    </row>
    <row r="265" spans="1:6" ht="15" customHeight="1" x14ac:dyDescent="0.2">
      <c r="A265" s="14" t="s">
        <v>237</v>
      </c>
      <c r="B265" s="19">
        <v>12</v>
      </c>
      <c r="C265" s="20">
        <v>2.6743170000000004E-2</v>
      </c>
      <c r="D265" s="20">
        <v>0</v>
      </c>
      <c r="E265" s="20">
        <v>0</v>
      </c>
      <c r="F265" s="21">
        <v>2.5230999999999999</v>
      </c>
    </row>
    <row r="266" spans="1:6" ht="15" customHeight="1" x14ac:dyDescent="0.2">
      <c r="A266" s="14" t="s">
        <v>238</v>
      </c>
      <c r="B266" s="22">
        <v>3</v>
      </c>
      <c r="C266" s="23">
        <v>1.9125699999999999E-4</v>
      </c>
      <c r="D266" s="23">
        <v>0</v>
      </c>
      <c r="E266" s="23">
        <v>0</v>
      </c>
      <c r="F266" s="24">
        <v>0.66310000000000002</v>
      </c>
    </row>
    <row r="267" spans="1:6" ht="15" customHeight="1" x14ac:dyDescent="0.2">
      <c r="A267" s="14" t="s">
        <v>239</v>
      </c>
      <c r="B267" s="22">
        <v>1</v>
      </c>
      <c r="C267" s="23">
        <v>0.01</v>
      </c>
      <c r="D267" s="23">
        <v>0</v>
      </c>
      <c r="E267" s="23">
        <v>0</v>
      </c>
      <c r="F267" s="24">
        <v>0.4</v>
      </c>
    </row>
    <row r="268" spans="1:6" ht="15" customHeight="1" x14ac:dyDescent="0.2">
      <c r="A268" s="14" t="s">
        <v>240</v>
      </c>
      <c r="B268" s="22">
        <v>1</v>
      </c>
      <c r="C268" s="23">
        <v>3.2787000000000003E-5</v>
      </c>
      <c r="D268" s="23">
        <v>0</v>
      </c>
      <c r="E268" s="23">
        <v>0</v>
      </c>
      <c r="F268" s="24">
        <v>0.03</v>
      </c>
    </row>
    <row r="269" spans="1:6" ht="15" customHeight="1" x14ac:dyDescent="0.2">
      <c r="A269" s="14" t="s">
        <v>241</v>
      </c>
      <c r="B269" s="22">
        <v>3</v>
      </c>
      <c r="C269" s="23">
        <v>1.5573771E-2</v>
      </c>
      <c r="D269" s="23">
        <v>0</v>
      </c>
      <c r="E269" s="23">
        <v>0</v>
      </c>
      <c r="F269" s="24">
        <v>0.61</v>
      </c>
    </row>
    <row r="270" spans="1:6" ht="15" customHeight="1" x14ac:dyDescent="0.2">
      <c r="A270" s="14" t="s">
        <v>242</v>
      </c>
      <c r="B270" s="22">
        <v>2</v>
      </c>
      <c r="C270" s="23">
        <v>3.0054600000000001E-4</v>
      </c>
      <c r="D270" s="23">
        <v>0</v>
      </c>
      <c r="E270" s="23">
        <v>0</v>
      </c>
      <c r="F270" s="24">
        <v>0.21000000000000002</v>
      </c>
    </row>
    <row r="271" spans="1:6" ht="15" customHeight="1" x14ac:dyDescent="0.2">
      <c r="A271" s="14" t="s">
        <v>243</v>
      </c>
      <c r="B271" s="22">
        <v>1</v>
      </c>
      <c r="C271" s="23">
        <v>5.4644800000000005E-4</v>
      </c>
      <c r="D271" s="23">
        <v>0</v>
      </c>
      <c r="E271" s="23">
        <v>0</v>
      </c>
      <c r="F271" s="24">
        <v>0.5</v>
      </c>
    </row>
    <row r="272" spans="1:6" ht="15" customHeight="1" x14ac:dyDescent="0.2">
      <c r="A272" s="14" t="s">
        <v>244</v>
      </c>
      <c r="B272" s="22">
        <v>1</v>
      </c>
      <c r="C272" s="23">
        <v>9.8361000000000002E-5</v>
      </c>
      <c r="D272" s="23">
        <v>0</v>
      </c>
      <c r="E272" s="23">
        <v>0</v>
      </c>
      <c r="F272" s="24">
        <v>0.11</v>
      </c>
    </row>
    <row r="273" spans="1:6" ht="15" customHeight="1" x14ac:dyDescent="0.2">
      <c r="A273" s="14" t="s">
        <v>245</v>
      </c>
      <c r="B273" s="19">
        <v>3</v>
      </c>
      <c r="C273" s="20">
        <v>3.3333330000000004E-3</v>
      </c>
      <c r="D273" s="20">
        <v>0</v>
      </c>
      <c r="E273" s="20">
        <v>0</v>
      </c>
      <c r="F273" s="21">
        <v>0.28000000000000003</v>
      </c>
    </row>
    <row r="274" spans="1:6" ht="15" customHeight="1" x14ac:dyDescent="0.2">
      <c r="A274" s="14" t="s">
        <v>456</v>
      </c>
      <c r="B274" s="22">
        <v>1</v>
      </c>
      <c r="C274" s="23">
        <v>2.7322399999999999E-3</v>
      </c>
      <c r="D274" s="23">
        <v>0</v>
      </c>
      <c r="E274" s="23">
        <v>0</v>
      </c>
      <c r="F274" s="24">
        <v>0.03</v>
      </c>
    </row>
    <row r="275" spans="1:6" ht="15" customHeight="1" x14ac:dyDescent="0.2">
      <c r="A275" s="14" t="s">
        <v>116</v>
      </c>
      <c r="B275" s="22">
        <v>1</v>
      </c>
      <c r="C275" s="23">
        <v>5.4645000000000003E-5</v>
      </c>
      <c r="D275" s="23">
        <v>0</v>
      </c>
      <c r="E275" s="23">
        <v>0</v>
      </c>
      <c r="F275" s="24">
        <v>0.1</v>
      </c>
    </row>
    <row r="276" spans="1:6" ht="15" customHeight="1" x14ac:dyDescent="0.2">
      <c r="A276" s="14" t="s">
        <v>246</v>
      </c>
      <c r="B276" s="22">
        <v>1</v>
      </c>
      <c r="C276" s="23">
        <v>5.4644800000000005E-4</v>
      </c>
      <c r="D276" s="23">
        <v>0</v>
      </c>
      <c r="E276" s="23">
        <v>0</v>
      </c>
      <c r="F276" s="24">
        <v>0.15</v>
      </c>
    </row>
    <row r="277" spans="1:6" ht="15" customHeight="1" x14ac:dyDescent="0.2">
      <c r="A277" s="14" t="s">
        <v>247</v>
      </c>
      <c r="B277" s="19">
        <v>2</v>
      </c>
      <c r="C277" s="20">
        <v>3.8251400000000003E-4</v>
      </c>
      <c r="D277" s="20">
        <v>0</v>
      </c>
      <c r="E277" s="20">
        <v>0</v>
      </c>
      <c r="F277" s="21">
        <v>7.0000000000000007E-2</v>
      </c>
    </row>
    <row r="278" spans="1:6" ht="15" customHeight="1" x14ac:dyDescent="0.2">
      <c r="A278" s="14" t="s">
        <v>457</v>
      </c>
      <c r="B278" s="22">
        <v>1</v>
      </c>
      <c r="C278" s="23">
        <v>1.0929000000000001E-4</v>
      </c>
      <c r="D278" s="23">
        <v>0</v>
      </c>
      <c r="E278" s="23">
        <v>0</v>
      </c>
      <c r="F278" s="24">
        <v>0.05</v>
      </c>
    </row>
    <row r="279" spans="1:6" ht="15" customHeight="1" x14ac:dyDescent="0.2">
      <c r="A279" s="14" t="s">
        <v>248</v>
      </c>
      <c r="B279" s="22">
        <v>1</v>
      </c>
      <c r="C279" s="23">
        <v>2.7322400000000003E-4</v>
      </c>
      <c r="D279" s="23">
        <v>0</v>
      </c>
      <c r="E279" s="23">
        <v>0</v>
      </c>
      <c r="F279" s="24">
        <v>0.02</v>
      </c>
    </row>
    <row r="280" spans="1:6" ht="15" customHeight="1" x14ac:dyDescent="0.2">
      <c r="A280" s="14" t="s">
        <v>249</v>
      </c>
      <c r="B280" s="19">
        <v>7</v>
      </c>
      <c r="C280" s="20">
        <v>1.5683070000000001E-3</v>
      </c>
      <c r="D280" s="20">
        <v>1.0928999999999999E-4</v>
      </c>
      <c r="E280" s="20">
        <v>0</v>
      </c>
      <c r="F280" s="21">
        <v>0.28499999999999998</v>
      </c>
    </row>
    <row r="281" spans="1:6" ht="15" customHeight="1" x14ac:dyDescent="0.2">
      <c r="A281" s="14" t="s">
        <v>458</v>
      </c>
      <c r="B281" s="22">
        <v>6</v>
      </c>
      <c r="C281" s="23">
        <v>1.4590170000000002E-3</v>
      </c>
      <c r="D281" s="23">
        <v>1.0928999999999998E-4</v>
      </c>
      <c r="E281" s="23">
        <v>0</v>
      </c>
      <c r="F281" s="24">
        <v>0.21499999999999997</v>
      </c>
    </row>
    <row r="282" spans="1:6" ht="15" customHeight="1" x14ac:dyDescent="0.2">
      <c r="A282" s="14" t="s">
        <v>250</v>
      </c>
      <c r="B282" s="22">
        <v>1</v>
      </c>
      <c r="C282" s="23">
        <v>1.0929000000000001E-4</v>
      </c>
      <c r="D282" s="23">
        <v>0</v>
      </c>
      <c r="E282" s="23">
        <v>0</v>
      </c>
      <c r="F282" s="24">
        <v>7.0000000000000007E-2</v>
      </c>
    </row>
    <row r="283" spans="1:6" ht="15" customHeight="1" x14ac:dyDescent="0.2">
      <c r="A283" s="14" t="s">
        <v>251</v>
      </c>
      <c r="B283" s="19">
        <v>6</v>
      </c>
      <c r="C283" s="20">
        <v>0.20055737700000004</v>
      </c>
      <c r="D283" s="20">
        <v>2.7322142857142853E-5</v>
      </c>
      <c r="E283" s="20">
        <v>0</v>
      </c>
      <c r="F283" s="21">
        <v>1.3149999999999999</v>
      </c>
    </row>
    <row r="284" spans="1:6" ht="15" customHeight="1" x14ac:dyDescent="0.2">
      <c r="A284" s="14" t="s">
        <v>459</v>
      </c>
      <c r="B284" s="22">
        <v>1</v>
      </c>
      <c r="C284" s="23">
        <v>5.4645000000000003E-5</v>
      </c>
      <c r="D284" s="23">
        <v>0</v>
      </c>
      <c r="E284" s="23">
        <v>0</v>
      </c>
      <c r="F284" s="24">
        <v>0.15</v>
      </c>
    </row>
    <row r="285" spans="1:6" ht="15" customHeight="1" x14ac:dyDescent="0.2">
      <c r="A285" s="14" t="s">
        <v>252</v>
      </c>
      <c r="B285" s="22">
        <v>1</v>
      </c>
      <c r="C285" s="23">
        <v>0.2</v>
      </c>
      <c r="D285" s="23">
        <v>0</v>
      </c>
      <c r="E285" s="23">
        <v>0</v>
      </c>
      <c r="F285" s="24">
        <v>1</v>
      </c>
    </row>
    <row r="286" spans="1:6" ht="15" customHeight="1" x14ac:dyDescent="0.2">
      <c r="A286" s="14" t="s">
        <v>253</v>
      </c>
      <c r="B286" s="22">
        <v>3</v>
      </c>
      <c r="C286" s="23">
        <v>1.2021800000000001E-4</v>
      </c>
      <c r="D286" s="23">
        <v>2.7322142857142853E-5</v>
      </c>
      <c r="E286" s="23">
        <v>0</v>
      </c>
      <c r="F286" s="24">
        <v>6.5000000000000002E-2</v>
      </c>
    </row>
    <row r="287" spans="1:6" ht="15" customHeight="1" x14ac:dyDescent="0.2">
      <c r="A287" s="14" t="s">
        <v>254</v>
      </c>
      <c r="B287" s="22">
        <v>1</v>
      </c>
      <c r="C287" s="23">
        <v>3.8251399999999998E-4</v>
      </c>
      <c r="D287" s="23">
        <v>0</v>
      </c>
      <c r="E287" s="23">
        <v>0</v>
      </c>
      <c r="F287" s="24">
        <v>0.1</v>
      </c>
    </row>
    <row r="288" spans="1:6" ht="15" customHeight="1" x14ac:dyDescent="0.2">
      <c r="A288" s="14" t="s">
        <v>255</v>
      </c>
      <c r="B288" s="19">
        <v>5</v>
      </c>
      <c r="C288" s="20">
        <v>7.4317000000000003E-4</v>
      </c>
      <c r="D288" s="20">
        <v>1.6393459999999998E-4</v>
      </c>
      <c r="E288" s="20">
        <v>0</v>
      </c>
      <c r="F288" s="21">
        <v>0.15000000000000002</v>
      </c>
    </row>
    <row r="289" spans="1:6" ht="15" customHeight="1" x14ac:dyDescent="0.2">
      <c r="A289" s="14" t="s">
        <v>460</v>
      </c>
      <c r="B289" s="22">
        <v>1</v>
      </c>
      <c r="C289" s="23">
        <v>5.4644800000000005E-4</v>
      </c>
      <c r="D289" s="23">
        <v>1.0928960000000002E-4</v>
      </c>
      <c r="E289" s="23">
        <v>0</v>
      </c>
      <c r="F289" s="24">
        <v>7.0000000000000007E-2</v>
      </c>
    </row>
    <row r="290" spans="1:6" ht="15" customHeight="1" x14ac:dyDescent="0.2">
      <c r="A290" s="14" t="s">
        <v>256</v>
      </c>
      <c r="B290" s="22">
        <v>1</v>
      </c>
      <c r="C290" s="23">
        <v>5.4645000000000003E-5</v>
      </c>
      <c r="D290" s="23">
        <v>0</v>
      </c>
      <c r="E290" s="23">
        <v>0</v>
      </c>
      <c r="F290" s="24">
        <v>0.05</v>
      </c>
    </row>
    <row r="291" spans="1:6" ht="15" customHeight="1" x14ac:dyDescent="0.2">
      <c r="A291" s="14" t="s">
        <v>257</v>
      </c>
      <c r="B291" s="22">
        <v>1</v>
      </c>
      <c r="C291" s="23">
        <v>5.4645000000000003E-5</v>
      </c>
      <c r="D291" s="23">
        <v>5.4644999999999996E-5</v>
      </c>
      <c r="E291" s="23">
        <v>0</v>
      </c>
      <c r="F291" s="24">
        <v>0</v>
      </c>
    </row>
    <row r="292" spans="1:6" ht="15" customHeight="1" x14ac:dyDescent="0.2">
      <c r="A292" s="14" t="s">
        <v>258</v>
      </c>
      <c r="B292" s="22">
        <v>2</v>
      </c>
      <c r="C292" s="23">
        <v>8.7431999999999999E-5</v>
      </c>
      <c r="D292" s="23">
        <v>0</v>
      </c>
      <c r="E292" s="23">
        <v>0</v>
      </c>
      <c r="F292" s="24">
        <v>0.03</v>
      </c>
    </row>
    <row r="293" spans="1:6" ht="21" customHeight="1" x14ac:dyDescent="0.2">
      <c r="A293" s="14" t="s">
        <v>12</v>
      </c>
      <c r="B293" s="19">
        <f>SUM(B294+B298+B304+B307+B324)</f>
        <v>300</v>
      </c>
      <c r="C293" s="20">
        <f t="shared" ref="C293:F293" si="8">SUM(C294+C298+C304+C307+C324)</f>
        <v>2.3702294899999989</v>
      </c>
      <c r="D293" s="20">
        <f t="shared" si="8"/>
        <v>0.12127322413333333</v>
      </c>
      <c r="E293" s="20">
        <f t="shared" si="8"/>
        <v>5.0327869000000011E-2</v>
      </c>
      <c r="F293" s="21">
        <f t="shared" si="8"/>
        <v>67.07119999999999</v>
      </c>
    </row>
    <row r="294" spans="1:6" ht="15" customHeight="1" x14ac:dyDescent="0.2">
      <c r="A294" s="14" t="s">
        <v>259</v>
      </c>
      <c r="B294" s="19">
        <v>6</v>
      </c>
      <c r="C294" s="20">
        <v>7.2131199999999999E-4</v>
      </c>
      <c r="D294" s="20">
        <v>0</v>
      </c>
      <c r="E294" s="20">
        <v>0</v>
      </c>
      <c r="F294" s="21">
        <v>2.85</v>
      </c>
    </row>
    <row r="295" spans="1:6" ht="15" customHeight="1" x14ac:dyDescent="0.2">
      <c r="A295" s="14" t="s">
        <v>461</v>
      </c>
      <c r="B295" s="22">
        <v>2</v>
      </c>
      <c r="C295" s="23">
        <v>6.5573999999999993E-5</v>
      </c>
      <c r="D295" s="23">
        <v>0</v>
      </c>
      <c r="E295" s="23">
        <v>0</v>
      </c>
      <c r="F295" s="24">
        <v>0.1</v>
      </c>
    </row>
    <row r="296" spans="1:6" ht="15" customHeight="1" x14ac:dyDescent="0.2">
      <c r="A296" s="14" t="s">
        <v>260</v>
      </c>
      <c r="B296" s="22">
        <v>1</v>
      </c>
      <c r="C296" s="23">
        <v>2.7322400000000003E-4</v>
      </c>
      <c r="D296" s="23">
        <v>0</v>
      </c>
      <c r="E296" s="23">
        <v>0</v>
      </c>
      <c r="F296" s="24">
        <v>0.5</v>
      </c>
    </row>
    <row r="297" spans="1:6" ht="15" customHeight="1" x14ac:dyDescent="0.2">
      <c r="A297" s="14" t="s">
        <v>261</v>
      </c>
      <c r="B297" s="22">
        <v>3</v>
      </c>
      <c r="C297" s="23">
        <v>3.8251399999999998E-4</v>
      </c>
      <c r="D297" s="23">
        <v>0</v>
      </c>
      <c r="E297" s="23">
        <v>0</v>
      </c>
      <c r="F297" s="24">
        <v>2.25</v>
      </c>
    </row>
    <row r="298" spans="1:6" ht="15" customHeight="1" x14ac:dyDescent="0.2">
      <c r="A298" s="14" t="s">
        <v>262</v>
      </c>
      <c r="B298" s="19">
        <v>52</v>
      </c>
      <c r="C298" s="20">
        <v>1.6772950779999993</v>
      </c>
      <c r="D298" s="20">
        <v>0.12007103819999999</v>
      </c>
      <c r="E298" s="20">
        <v>5.000000000000001E-2</v>
      </c>
      <c r="F298" s="21">
        <v>7.3800000000000017</v>
      </c>
    </row>
    <row r="299" spans="1:6" ht="15" customHeight="1" x14ac:dyDescent="0.2">
      <c r="A299" s="14" t="s">
        <v>481</v>
      </c>
      <c r="B299" s="22">
        <v>11</v>
      </c>
      <c r="C299" s="23">
        <v>1.5245890000000002E-3</v>
      </c>
      <c r="D299" s="23">
        <v>0</v>
      </c>
      <c r="E299" s="23">
        <v>0</v>
      </c>
      <c r="F299" s="24">
        <v>0.93499999999999994</v>
      </c>
    </row>
    <row r="300" spans="1:6" ht="15" customHeight="1" x14ac:dyDescent="0.2">
      <c r="A300" s="14" t="s">
        <v>263</v>
      </c>
      <c r="B300" s="22">
        <v>2</v>
      </c>
      <c r="C300" s="23">
        <v>5.0054645000000002E-2</v>
      </c>
      <c r="D300" s="23">
        <v>0</v>
      </c>
      <c r="E300" s="23">
        <v>5.000000000000001E-2</v>
      </c>
      <c r="F300" s="24">
        <v>2.02</v>
      </c>
    </row>
    <row r="301" spans="1:6" ht="15" customHeight="1" x14ac:dyDescent="0.2">
      <c r="A301" s="14" t="s">
        <v>264</v>
      </c>
      <c r="B301" s="22">
        <v>1</v>
      </c>
      <c r="C301" s="23">
        <v>0.01</v>
      </c>
      <c r="D301" s="23">
        <v>0</v>
      </c>
      <c r="E301" s="23">
        <v>0</v>
      </c>
      <c r="F301" s="24">
        <v>0.01</v>
      </c>
    </row>
    <row r="302" spans="1:6" ht="15" customHeight="1" x14ac:dyDescent="0.2">
      <c r="A302" s="14" t="s">
        <v>265</v>
      </c>
      <c r="B302" s="22">
        <v>2</v>
      </c>
      <c r="C302" s="23">
        <v>1.0382499999999999E-4</v>
      </c>
      <c r="D302" s="23">
        <v>0</v>
      </c>
      <c r="E302" s="23">
        <v>0</v>
      </c>
      <c r="F302" s="24">
        <v>0.15000000000000002</v>
      </c>
    </row>
    <row r="303" spans="1:6" ht="15" customHeight="1" x14ac:dyDescent="0.2">
      <c r="A303" s="14" t="s">
        <v>266</v>
      </c>
      <c r="B303" s="22">
        <v>36</v>
      </c>
      <c r="C303" s="23">
        <v>1.6156120190000001</v>
      </c>
      <c r="D303" s="23">
        <v>0.12007103820000001</v>
      </c>
      <c r="E303" s="23">
        <v>0</v>
      </c>
      <c r="F303" s="24">
        <v>4.2650000000000006</v>
      </c>
    </row>
    <row r="304" spans="1:6" ht="15" customHeight="1" x14ac:dyDescent="0.2">
      <c r="A304" s="14" t="s">
        <v>267</v>
      </c>
      <c r="B304" s="19">
        <v>3</v>
      </c>
      <c r="C304" s="20">
        <v>1.0928960000000001E-3</v>
      </c>
      <c r="D304" s="20">
        <v>0</v>
      </c>
      <c r="E304" s="20">
        <v>0</v>
      </c>
      <c r="F304" s="21">
        <v>3.4999999999999996</v>
      </c>
    </row>
    <row r="305" spans="1:6" ht="15" customHeight="1" x14ac:dyDescent="0.2">
      <c r="A305" s="14" t="s">
        <v>462</v>
      </c>
      <c r="B305" s="22">
        <v>2</v>
      </c>
      <c r="C305" s="23">
        <v>8.1967200000000002E-4</v>
      </c>
      <c r="D305" s="23">
        <v>0</v>
      </c>
      <c r="E305" s="23">
        <v>0</v>
      </c>
      <c r="F305" s="24">
        <v>3.48</v>
      </c>
    </row>
    <row r="306" spans="1:6" ht="15" customHeight="1" x14ac:dyDescent="0.2">
      <c r="A306" s="14" t="s">
        <v>268</v>
      </c>
      <c r="B306" s="22">
        <v>1</v>
      </c>
      <c r="C306" s="23">
        <v>2.7322400000000003E-4</v>
      </c>
      <c r="D306" s="23">
        <v>0</v>
      </c>
      <c r="E306" s="23">
        <v>0</v>
      </c>
      <c r="F306" s="24">
        <v>0.02</v>
      </c>
    </row>
    <row r="307" spans="1:6" ht="15" customHeight="1" x14ac:dyDescent="0.2">
      <c r="A307" s="14" t="s">
        <v>269</v>
      </c>
      <c r="B307" s="19">
        <v>219</v>
      </c>
      <c r="C307" s="20">
        <v>0.68840435899999963</v>
      </c>
      <c r="D307" s="20">
        <v>9.2896193333333365E-4</v>
      </c>
      <c r="E307" s="20">
        <v>3.2786900000000016E-4</v>
      </c>
      <c r="F307" s="21">
        <v>52.670399999999987</v>
      </c>
    </row>
    <row r="308" spans="1:6" ht="15" customHeight="1" x14ac:dyDescent="0.2">
      <c r="A308" s="14" t="s">
        <v>270</v>
      </c>
      <c r="B308" s="22">
        <v>2</v>
      </c>
      <c r="C308" s="23">
        <v>2.4590099999999998E-4</v>
      </c>
      <c r="D308" s="23">
        <v>0</v>
      </c>
      <c r="E308" s="23">
        <v>0</v>
      </c>
      <c r="F308" s="24">
        <v>0.04</v>
      </c>
    </row>
    <row r="309" spans="1:6" ht="15" customHeight="1" x14ac:dyDescent="0.2">
      <c r="A309" s="14" t="s">
        <v>65</v>
      </c>
      <c r="B309" s="22">
        <v>3</v>
      </c>
      <c r="C309" s="23">
        <v>2.7868799999999997E-4</v>
      </c>
      <c r="D309" s="23">
        <v>0</v>
      </c>
      <c r="E309" s="23">
        <v>0</v>
      </c>
      <c r="F309" s="24">
        <v>0.77</v>
      </c>
    </row>
    <row r="310" spans="1:6" ht="15" customHeight="1" x14ac:dyDescent="0.2">
      <c r="A310" s="14" t="s">
        <v>138</v>
      </c>
      <c r="B310" s="22">
        <v>8</v>
      </c>
      <c r="C310" s="23">
        <v>5.0792349000000001E-2</v>
      </c>
      <c r="D310" s="23">
        <v>0</v>
      </c>
      <c r="E310" s="23">
        <v>0</v>
      </c>
      <c r="F310" s="24">
        <v>10.719999999999999</v>
      </c>
    </row>
    <row r="311" spans="1:6" ht="15" customHeight="1" x14ac:dyDescent="0.2">
      <c r="A311" s="14" t="s">
        <v>271</v>
      </c>
      <c r="B311" s="22">
        <v>6</v>
      </c>
      <c r="C311" s="23">
        <v>5.3005400000000007E-4</v>
      </c>
      <c r="D311" s="23">
        <v>0</v>
      </c>
      <c r="E311" s="23">
        <v>0</v>
      </c>
      <c r="F311" s="24">
        <v>2.54</v>
      </c>
    </row>
    <row r="312" spans="1:6" ht="15" customHeight="1" x14ac:dyDescent="0.2">
      <c r="A312" s="14" t="s">
        <v>272</v>
      </c>
      <c r="B312" s="22">
        <v>20</v>
      </c>
      <c r="C312" s="23">
        <v>2.0601080000000002E-3</v>
      </c>
      <c r="D312" s="23">
        <v>0</v>
      </c>
      <c r="E312" s="23">
        <v>3.2786900000000011E-4</v>
      </c>
      <c r="F312" s="24">
        <v>1.7054999999999996</v>
      </c>
    </row>
    <row r="313" spans="1:6" ht="15" customHeight="1" x14ac:dyDescent="0.2">
      <c r="A313" s="14" t="s">
        <v>273</v>
      </c>
      <c r="B313" s="22">
        <v>28</v>
      </c>
      <c r="C313" s="23">
        <v>3.3180327000000003E-2</v>
      </c>
      <c r="D313" s="23">
        <v>1.0928983333333335E-4</v>
      </c>
      <c r="E313" s="23">
        <v>0</v>
      </c>
      <c r="F313" s="24">
        <v>8.5600000000000023</v>
      </c>
    </row>
    <row r="314" spans="1:6" ht="15" customHeight="1" x14ac:dyDescent="0.2">
      <c r="A314" s="14" t="s">
        <v>274</v>
      </c>
      <c r="B314" s="22">
        <v>10</v>
      </c>
      <c r="C314" s="23">
        <v>1.2469945000000001E-2</v>
      </c>
      <c r="D314" s="23">
        <v>5.4645000000000003E-5</v>
      </c>
      <c r="E314" s="23">
        <v>0</v>
      </c>
      <c r="F314" s="24">
        <v>11.180000000000001</v>
      </c>
    </row>
    <row r="315" spans="1:6" ht="15" customHeight="1" x14ac:dyDescent="0.2">
      <c r="A315" s="14" t="s">
        <v>275</v>
      </c>
      <c r="B315" s="22">
        <v>8</v>
      </c>
      <c r="C315" s="23">
        <v>1.4153000000000002E-3</v>
      </c>
      <c r="D315" s="23">
        <v>0</v>
      </c>
      <c r="E315" s="23">
        <v>0</v>
      </c>
      <c r="F315" s="24">
        <v>0.48</v>
      </c>
    </row>
    <row r="316" spans="1:6" ht="15" customHeight="1" x14ac:dyDescent="0.2">
      <c r="A316" s="14" t="s">
        <v>276</v>
      </c>
      <c r="B316" s="22">
        <v>10</v>
      </c>
      <c r="C316" s="23">
        <v>6.5027399999999995E-4</v>
      </c>
      <c r="D316" s="23">
        <v>2.7322416666666666E-4</v>
      </c>
      <c r="E316" s="23">
        <v>0</v>
      </c>
      <c r="F316" s="24">
        <v>0.125</v>
      </c>
    </row>
    <row r="317" spans="1:6" ht="15" customHeight="1" x14ac:dyDescent="0.2">
      <c r="A317" s="14" t="s">
        <v>277</v>
      </c>
      <c r="B317" s="22">
        <v>5</v>
      </c>
      <c r="C317" s="23">
        <v>3.1256830000000006E-2</v>
      </c>
      <c r="D317" s="23">
        <v>8.1966999999999983E-5</v>
      </c>
      <c r="E317" s="23">
        <v>0</v>
      </c>
      <c r="F317" s="24">
        <v>1.4100000000000001</v>
      </c>
    </row>
    <row r="318" spans="1:6" ht="15" customHeight="1" x14ac:dyDescent="0.2">
      <c r="A318" s="14" t="s">
        <v>278</v>
      </c>
      <c r="B318" s="22">
        <v>20</v>
      </c>
      <c r="C318" s="23">
        <v>2.5683049999999999E-3</v>
      </c>
      <c r="D318" s="23">
        <v>1.5847005000000004E-4</v>
      </c>
      <c r="E318" s="23">
        <v>0</v>
      </c>
      <c r="F318" s="24">
        <v>1.2087000000000001</v>
      </c>
    </row>
    <row r="319" spans="1:6" ht="15" customHeight="1" x14ac:dyDescent="0.2">
      <c r="A319" s="14" t="s">
        <v>279</v>
      </c>
      <c r="B319" s="22">
        <v>16</v>
      </c>
      <c r="C319" s="23">
        <v>1.3508194999999999E-2</v>
      </c>
      <c r="D319" s="23">
        <v>1.6392999999999997E-5</v>
      </c>
      <c r="E319" s="23">
        <v>0</v>
      </c>
      <c r="F319" s="24">
        <v>1.76</v>
      </c>
    </row>
    <row r="320" spans="1:6" ht="15" customHeight="1" x14ac:dyDescent="0.2">
      <c r="A320" s="14" t="s">
        <v>280</v>
      </c>
      <c r="B320" s="22">
        <v>14</v>
      </c>
      <c r="C320" s="23">
        <v>2.4426239999999996E-3</v>
      </c>
      <c r="D320" s="23">
        <v>3.278700000000001E-5</v>
      </c>
      <c r="E320" s="23">
        <v>0</v>
      </c>
      <c r="F320" s="24">
        <v>0.69000000000000017</v>
      </c>
    </row>
    <row r="321" spans="1:6" ht="15" customHeight="1" x14ac:dyDescent="0.2">
      <c r="A321" s="14" t="s">
        <v>281</v>
      </c>
      <c r="B321" s="22">
        <v>47</v>
      </c>
      <c r="C321" s="23">
        <v>0.52197267399999991</v>
      </c>
      <c r="D321" s="23">
        <v>1.7486358333333336E-4</v>
      </c>
      <c r="E321" s="23">
        <v>0</v>
      </c>
      <c r="F321" s="24">
        <v>5.1937000000000015</v>
      </c>
    </row>
    <row r="322" spans="1:6" ht="15" customHeight="1" x14ac:dyDescent="0.2">
      <c r="A322" s="14" t="s">
        <v>282</v>
      </c>
      <c r="B322" s="22">
        <v>18</v>
      </c>
      <c r="C322" s="23">
        <v>1.4666664999999999E-2</v>
      </c>
      <c r="D322" s="23">
        <v>2.7322299999999998E-5</v>
      </c>
      <c r="E322" s="23">
        <v>0</v>
      </c>
      <c r="F322" s="24">
        <v>6.157</v>
      </c>
    </row>
    <row r="323" spans="1:6" ht="15" customHeight="1" x14ac:dyDescent="0.2">
      <c r="A323" s="14" t="s">
        <v>283</v>
      </c>
      <c r="B323" s="22">
        <v>4</v>
      </c>
      <c r="C323" s="23">
        <v>3.6612000000000005E-4</v>
      </c>
      <c r="D323" s="23">
        <v>0</v>
      </c>
      <c r="E323" s="23">
        <v>0</v>
      </c>
      <c r="F323" s="24">
        <v>0.13050000000000003</v>
      </c>
    </row>
    <row r="324" spans="1:6" ht="15" customHeight="1" x14ac:dyDescent="0.2">
      <c r="A324" s="14" t="s">
        <v>284</v>
      </c>
      <c r="B324" s="19">
        <v>20</v>
      </c>
      <c r="C324" s="20">
        <v>2.7158449999999989E-3</v>
      </c>
      <c r="D324" s="20">
        <v>2.7322400000000003E-4</v>
      </c>
      <c r="E324" s="20">
        <v>0</v>
      </c>
      <c r="F324" s="21">
        <v>0.67079999999999984</v>
      </c>
    </row>
    <row r="325" spans="1:6" ht="15" customHeight="1" x14ac:dyDescent="0.2">
      <c r="A325" s="14" t="s">
        <v>285</v>
      </c>
      <c r="B325" s="22">
        <v>1</v>
      </c>
      <c r="C325" s="23">
        <v>2.1858E-5</v>
      </c>
      <c r="D325" s="23">
        <v>0</v>
      </c>
      <c r="E325" s="23">
        <v>0</v>
      </c>
      <c r="F325" s="24">
        <v>0.01</v>
      </c>
    </row>
    <row r="326" spans="1:6" ht="15" customHeight="1" x14ac:dyDescent="0.2">
      <c r="A326" s="14" t="s">
        <v>286</v>
      </c>
      <c r="B326" s="22">
        <v>2</v>
      </c>
      <c r="C326" s="23">
        <v>6.5574000000000006E-5</v>
      </c>
      <c r="D326" s="23">
        <v>0</v>
      </c>
      <c r="E326" s="23">
        <v>0</v>
      </c>
      <c r="F326" s="24">
        <v>0.12000000000000001</v>
      </c>
    </row>
    <row r="327" spans="1:6" ht="15" customHeight="1" x14ac:dyDescent="0.2">
      <c r="A327" s="14" t="s">
        <v>287</v>
      </c>
      <c r="B327" s="22">
        <v>1</v>
      </c>
      <c r="C327" s="23">
        <v>5.4639999999999997E-6</v>
      </c>
      <c r="D327" s="23">
        <v>0</v>
      </c>
      <c r="E327" s="23">
        <v>0</v>
      </c>
      <c r="F327" s="24">
        <v>5.0000000000000001E-3</v>
      </c>
    </row>
    <row r="328" spans="1:6" ht="15" customHeight="1" x14ac:dyDescent="0.2">
      <c r="A328" s="14" t="s">
        <v>288</v>
      </c>
      <c r="B328" s="22">
        <v>3</v>
      </c>
      <c r="C328" s="23">
        <v>1.20219E-4</v>
      </c>
      <c r="D328" s="23">
        <v>0</v>
      </c>
      <c r="E328" s="23">
        <v>0</v>
      </c>
      <c r="F328" s="24">
        <v>7.0000000000000007E-2</v>
      </c>
    </row>
    <row r="329" spans="1:6" ht="15" customHeight="1" x14ac:dyDescent="0.2">
      <c r="A329" s="14" t="s">
        <v>289</v>
      </c>
      <c r="B329" s="22">
        <v>7</v>
      </c>
      <c r="C329" s="23">
        <v>1.1584690000000001E-3</v>
      </c>
      <c r="D329" s="23">
        <v>0</v>
      </c>
      <c r="E329" s="23">
        <v>0</v>
      </c>
      <c r="F329" s="24">
        <v>0.27080000000000004</v>
      </c>
    </row>
    <row r="330" spans="1:6" ht="15" customHeight="1" x14ac:dyDescent="0.2">
      <c r="A330" s="14" t="s">
        <v>290</v>
      </c>
      <c r="B330" s="22">
        <v>6</v>
      </c>
      <c r="C330" s="23">
        <v>1.3442610000000002E-3</v>
      </c>
      <c r="D330" s="23">
        <v>2.7322400000000008E-4</v>
      </c>
      <c r="E330" s="23">
        <v>0</v>
      </c>
      <c r="F330" s="24">
        <v>0.19500000000000001</v>
      </c>
    </row>
    <row r="331" spans="1:6" ht="21" customHeight="1" x14ac:dyDescent="0.2">
      <c r="A331" s="14" t="s">
        <v>482</v>
      </c>
      <c r="B331" s="19">
        <f>SUM(B332+B342+B355+B364+B380)</f>
        <v>608</v>
      </c>
      <c r="C331" s="20">
        <f t="shared" ref="C331:F331" si="9">SUM(C332+C342+C355+C364+C380)</f>
        <v>15.079000795999999</v>
      </c>
      <c r="D331" s="20">
        <f t="shared" si="9"/>
        <v>1.74054863326</v>
      </c>
      <c r="E331" s="20">
        <f t="shared" si="9"/>
        <v>0.21384152999999986</v>
      </c>
      <c r="F331" s="21">
        <f t="shared" si="9"/>
        <v>996.14709999999991</v>
      </c>
    </row>
    <row r="332" spans="1:6" ht="15" customHeight="1" x14ac:dyDescent="0.2">
      <c r="A332" s="14" t="s">
        <v>291</v>
      </c>
      <c r="B332" s="19">
        <v>133</v>
      </c>
      <c r="C332" s="20">
        <v>7.6442725999999975E-2</v>
      </c>
      <c r="D332" s="20">
        <v>4.0163923916666684E-3</v>
      </c>
      <c r="E332" s="20">
        <v>0</v>
      </c>
      <c r="F332" s="21">
        <v>13.817100000000003</v>
      </c>
    </row>
    <row r="333" spans="1:6" ht="15" customHeight="1" x14ac:dyDescent="0.2">
      <c r="A333" s="14" t="s">
        <v>463</v>
      </c>
      <c r="B333" s="22">
        <v>15</v>
      </c>
      <c r="C333" s="23">
        <v>1.3453552000000001E-2</v>
      </c>
      <c r="D333" s="23">
        <v>0</v>
      </c>
      <c r="E333" s="23">
        <v>0</v>
      </c>
      <c r="F333" s="24">
        <v>0.47039999999999998</v>
      </c>
    </row>
    <row r="334" spans="1:6" ht="15" customHeight="1" x14ac:dyDescent="0.2">
      <c r="A334" s="14" t="s">
        <v>292</v>
      </c>
      <c r="B334" s="22">
        <v>51</v>
      </c>
      <c r="C334" s="23">
        <v>5.4371560000000003E-3</v>
      </c>
      <c r="D334" s="23">
        <v>4.4808623333333333E-4</v>
      </c>
      <c r="E334" s="23">
        <v>0</v>
      </c>
      <c r="F334" s="24">
        <v>2.4526000000000012</v>
      </c>
    </row>
    <row r="335" spans="1:6" ht="15" customHeight="1" x14ac:dyDescent="0.2">
      <c r="A335" s="14" t="s">
        <v>293</v>
      </c>
      <c r="B335" s="22">
        <v>11</v>
      </c>
      <c r="C335" s="23">
        <v>5.7377000000000003E-4</v>
      </c>
      <c r="D335" s="23">
        <v>0</v>
      </c>
      <c r="E335" s="23">
        <v>0</v>
      </c>
      <c r="F335" s="24">
        <v>0.26</v>
      </c>
    </row>
    <row r="336" spans="1:6" ht="15" customHeight="1" x14ac:dyDescent="0.2">
      <c r="A336" s="14" t="s">
        <v>294</v>
      </c>
      <c r="B336" s="22">
        <v>1</v>
      </c>
      <c r="C336" s="23">
        <v>1.0929E-5</v>
      </c>
      <c r="D336" s="23">
        <v>0</v>
      </c>
      <c r="E336" s="23">
        <v>0</v>
      </c>
      <c r="F336" s="24">
        <v>0.02</v>
      </c>
    </row>
    <row r="337" spans="1:6" ht="15" customHeight="1" x14ac:dyDescent="0.2">
      <c r="A337" s="14" t="s">
        <v>295</v>
      </c>
      <c r="B337" s="22">
        <v>18</v>
      </c>
      <c r="C337" s="23">
        <v>1.1775956000000002E-2</v>
      </c>
      <c r="D337" s="23">
        <v>3.2786887500000001E-3</v>
      </c>
      <c r="E337" s="23">
        <v>0</v>
      </c>
      <c r="F337" s="24">
        <v>8.182500000000001</v>
      </c>
    </row>
    <row r="338" spans="1:6" ht="15" customHeight="1" x14ac:dyDescent="0.2">
      <c r="A338" s="14" t="s">
        <v>296</v>
      </c>
      <c r="B338" s="22">
        <v>9</v>
      </c>
      <c r="C338" s="23">
        <v>3.1229507999999993E-2</v>
      </c>
      <c r="D338" s="23">
        <v>1.9125719999999998E-4</v>
      </c>
      <c r="E338" s="23">
        <v>0</v>
      </c>
      <c r="F338" s="24">
        <v>0.50099999999999989</v>
      </c>
    </row>
    <row r="339" spans="1:6" ht="15" customHeight="1" x14ac:dyDescent="0.2">
      <c r="A339" s="14" t="s">
        <v>297</v>
      </c>
      <c r="B339" s="22">
        <v>16</v>
      </c>
      <c r="C339" s="23">
        <v>3.0163920000000001E-3</v>
      </c>
      <c r="D339" s="23">
        <v>4.9180233333333341E-5</v>
      </c>
      <c r="E339" s="23">
        <v>0</v>
      </c>
      <c r="F339" s="24">
        <v>1.5</v>
      </c>
    </row>
    <row r="340" spans="1:6" ht="15" customHeight="1" x14ac:dyDescent="0.2">
      <c r="A340" s="14" t="s">
        <v>298</v>
      </c>
      <c r="B340" s="22">
        <v>7</v>
      </c>
      <c r="C340" s="23">
        <v>7.704910000000001E-4</v>
      </c>
      <c r="D340" s="23">
        <v>4.9179974999999992E-5</v>
      </c>
      <c r="E340" s="23">
        <v>0</v>
      </c>
      <c r="F340" s="24">
        <v>0.22059999999999996</v>
      </c>
    </row>
    <row r="341" spans="1:6" ht="15" customHeight="1" x14ac:dyDescent="0.2">
      <c r="A341" s="14" t="s">
        <v>299</v>
      </c>
      <c r="B341" s="22">
        <v>5</v>
      </c>
      <c r="C341" s="23">
        <v>1.0174972000000001E-2</v>
      </c>
      <c r="D341" s="23">
        <v>0</v>
      </c>
      <c r="E341" s="23">
        <v>0</v>
      </c>
      <c r="F341" s="24">
        <v>0.21000000000000002</v>
      </c>
    </row>
    <row r="342" spans="1:6" ht="15" customHeight="1" x14ac:dyDescent="0.2">
      <c r="A342" s="14" t="s">
        <v>300</v>
      </c>
      <c r="B342" s="19">
        <v>128</v>
      </c>
      <c r="C342" s="20">
        <v>6.5747164409999996</v>
      </c>
      <c r="D342" s="20">
        <v>1.4147732239049997</v>
      </c>
      <c r="E342" s="20">
        <v>3.8251370000000006E-3</v>
      </c>
      <c r="F342" s="21">
        <v>126.40760000000006</v>
      </c>
    </row>
    <row r="343" spans="1:6" ht="15" customHeight="1" x14ac:dyDescent="0.2">
      <c r="A343" s="14" t="s">
        <v>464</v>
      </c>
      <c r="B343" s="22">
        <v>4</v>
      </c>
      <c r="C343" s="23">
        <v>6.2295000000000004E-4</v>
      </c>
      <c r="D343" s="23">
        <v>0</v>
      </c>
      <c r="E343" s="23">
        <v>0</v>
      </c>
      <c r="F343" s="24">
        <v>1.1099999999999999</v>
      </c>
    </row>
    <row r="344" spans="1:6" ht="15" customHeight="1" x14ac:dyDescent="0.2">
      <c r="A344" s="14" t="s">
        <v>301</v>
      </c>
      <c r="B344" s="22">
        <v>4</v>
      </c>
      <c r="C344" s="23">
        <v>0.51033879799999993</v>
      </c>
      <c r="D344" s="23">
        <v>0.50005464480000006</v>
      </c>
      <c r="E344" s="23">
        <v>0</v>
      </c>
      <c r="F344" s="24">
        <v>1.34</v>
      </c>
    </row>
    <row r="345" spans="1:6" ht="15" customHeight="1" x14ac:dyDescent="0.2">
      <c r="A345" s="14" t="s">
        <v>302</v>
      </c>
      <c r="B345" s="22">
        <v>5</v>
      </c>
      <c r="C345" s="23">
        <v>4.6447999999999997E-4</v>
      </c>
      <c r="D345" s="23">
        <v>0</v>
      </c>
      <c r="E345" s="23">
        <v>0</v>
      </c>
      <c r="F345" s="24">
        <v>0.13250000000000003</v>
      </c>
    </row>
    <row r="346" spans="1:6" ht="15" customHeight="1" x14ac:dyDescent="0.2">
      <c r="A346" s="14" t="s">
        <v>303</v>
      </c>
      <c r="B346" s="22">
        <v>1</v>
      </c>
      <c r="C346" s="23">
        <v>1.0929000000000001E-4</v>
      </c>
      <c r="D346" s="23">
        <v>0</v>
      </c>
      <c r="E346" s="23">
        <v>0</v>
      </c>
      <c r="F346" s="24">
        <v>0.05</v>
      </c>
    </row>
    <row r="347" spans="1:6" ht="15" customHeight="1" x14ac:dyDescent="0.2">
      <c r="A347" s="14" t="s">
        <v>304</v>
      </c>
      <c r="B347" s="22">
        <v>18</v>
      </c>
      <c r="C347" s="23">
        <v>1.492295081</v>
      </c>
      <c r="D347" s="23">
        <v>0.45777049126666669</v>
      </c>
      <c r="E347" s="23">
        <v>0</v>
      </c>
      <c r="F347" s="24">
        <v>18.424999999999997</v>
      </c>
    </row>
    <row r="348" spans="1:6" ht="15" customHeight="1" x14ac:dyDescent="0.2">
      <c r="A348" s="14" t="s">
        <v>305</v>
      </c>
      <c r="B348" s="22">
        <v>52</v>
      </c>
      <c r="C348" s="23">
        <v>4.2519678130000003</v>
      </c>
      <c r="D348" s="23">
        <v>0.45258196712499987</v>
      </c>
      <c r="E348" s="23">
        <v>0</v>
      </c>
      <c r="F348" s="24">
        <v>86.43</v>
      </c>
    </row>
    <row r="349" spans="1:6" ht="15" customHeight="1" x14ac:dyDescent="0.2">
      <c r="A349" s="14" t="s">
        <v>306</v>
      </c>
      <c r="B349" s="22">
        <v>8</v>
      </c>
      <c r="C349" s="23">
        <v>0.10579781299999999</v>
      </c>
      <c r="D349" s="23">
        <v>2.1857920000000004E-4</v>
      </c>
      <c r="E349" s="23">
        <v>0</v>
      </c>
      <c r="F349" s="24">
        <v>2.16</v>
      </c>
    </row>
    <row r="350" spans="1:6" ht="15" customHeight="1" x14ac:dyDescent="0.2">
      <c r="A350" s="14" t="s">
        <v>307</v>
      </c>
      <c r="B350" s="22">
        <v>6</v>
      </c>
      <c r="C350" s="23">
        <v>7.092896999999999E-3</v>
      </c>
      <c r="D350" s="23">
        <v>1.9672139666666665E-4</v>
      </c>
      <c r="E350" s="23">
        <v>0</v>
      </c>
      <c r="F350" s="24">
        <v>2.54</v>
      </c>
    </row>
    <row r="351" spans="1:6" ht="15" customHeight="1" x14ac:dyDescent="0.2">
      <c r="A351" s="14" t="s">
        <v>308</v>
      </c>
      <c r="B351" s="22">
        <v>10</v>
      </c>
      <c r="C351" s="23">
        <v>4.7366118000000013E-2</v>
      </c>
      <c r="D351" s="23">
        <v>5.4644666666666669E-5</v>
      </c>
      <c r="E351" s="23">
        <v>0</v>
      </c>
      <c r="F351" s="24">
        <v>5.7201000000000004</v>
      </c>
    </row>
    <row r="352" spans="1:6" ht="15" customHeight="1" x14ac:dyDescent="0.2">
      <c r="A352" s="14" t="s">
        <v>309</v>
      </c>
      <c r="B352" s="22">
        <v>7</v>
      </c>
      <c r="C352" s="23">
        <v>5.5300540000000013E-3</v>
      </c>
      <c r="D352" s="23">
        <v>3.8415304500000001E-3</v>
      </c>
      <c r="E352" s="23">
        <v>3.8251369999999997E-3</v>
      </c>
      <c r="F352" s="24">
        <v>5.7200000000000006</v>
      </c>
    </row>
    <row r="353" spans="1:6" ht="15" customHeight="1" x14ac:dyDescent="0.2">
      <c r="A353" s="14" t="s">
        <v>310</v>
      </c>
      <c r="B353" s="22">
        <v>8</v>
      </c>
      <c r="C353" s="23">
        <v>8.087429999999999E-4</v>
      </c>
      <c r="D353" s="23">
        <v>5.4644999999999996E-5</v>
      </c>
      <c r="E353" s="23">
        <v>0</v>
      </c>
      <c r="F353" s="24">
        <v>1.1000000000000001</v>
      </c>
    </row>
    <row r="354" spans="1:6" ht="15" customHeight="1" x14ac:dyDescent="0.2">
      <c r="A354" s="14" t="s">
        <v>154</v>
      </c>
      <c r="B354" s="22">
        <v>5</v>
      </c>
      <c r="C354" s="23">
        <v>0.15232240400000002</v>
      </c>
      <c r="D354" s="23">
        <v>0</v>
      </c>
      <c r="E354" s="23">
        <v>0</v>
      </c>
      <c r="F354" s="24">
        <v>1.6800000000000002</v>
      </c>
    </row>
    <row r="355" spans="1:6" ht="15" customHeight="1" x14ac:dyDescent="0.2">
      <c r="A355" s="14" t="s">
        <v>311</v>
      </c>
      <c r="B355" s="19">
        <v>43</v>
      </c>
      <c r="C355" s="20">
        <v>1.300032785</v>
      </c>
      <c r="D355" s="20">
        <v>2.4306010966666673E-2</v>
      </c>
      <c r="E355" s="20">
        <v>0</v>
      </c>
      <c r="F355" s="21">
        <v>216.2325000000001</v>
      </c>
    </row>
    <row r="356" spans="1:6" ht="15" customHeight="1" x14ac:dyDescent="0.2">
      <c r="A356" s="14" t="s">
        <v>312</v>
      </c>
      <c r="B356" s="22">
        <v>2</v>
      </c>
      <c r="C356" s="23">
        <v>1.0054645000000001E-2</v>
      </c>
      <c r="D356" s="23">
        <v>0</v>
      </c>
      <c r="E356" s="23">
        <v>0</v>
      </c>
      <c r="F356" s="24">
        <v>0.05</v>
      </c>
    </row>
    <row r="357" spans="1:6" ht="15" customHeight="1" x14ac:dyDescent="0.2">
      <c r="A357" s="14" t="s">
        <v>313</v>
      </c>
      <c r="B357" s="22">
        <v>12</v>
      </c>
      <c r="C357" s="23">
        <v>6.7601092000000002E-2</v>
      </c>
      <c r="D357" s="23">
        <v>1.8000000000000006E-2</v>
      </c>
      <c r="E357" s="23">
        <v>0</v>
      </c>
      <c r="F357" s="24">
        <v>65.680500000000009</v>
      </c>
    </row>
    <row r="358" spans="1:6" ht="15" customHeight="1" x14ac:dyDescent="0.2">
      <c r="A358" s="14" t="s">
        <v>61</v>
      </c>
      <c r="B358" s="22">
        <v>6</v>
      </c>
      <c r="C358" s="23">
        <v>9.6010928999999995E-2</v>
      </c>
      <c r="D358" s="23">
        <v>6.0928963333333336E-3</v>
      </c>
      <c r="E358" s="23">
        <v>0</v>
      </c>
      <c r="F358" s="24">
        <v>73.400000000000006</v>
      </c>
    </row>
    <row r="359" spans="1:6" ht="15" customHeight="1" x14ac:dyDescent="0.2">
      <c r="A359" s="14" t="s">
        <v>314</v>
      </c>
      <c r="B359" s="22">
        <v>1</v>
      </c>
      <c r="C359" s="23">
        <v>1.639344E-3</v>
      </c>
      <c r="D359" s="23">
        <v>0</v>
      </c>
      <c r="E359" s="23">
        <v>0</v>
      </c>
      <c r="F359" s="24">
        <v>0.2</v>
      </c>
    </row>
    <row r="360" spans="1:6" ht="15" customHeight="1" x14ac:dyDescent="0.2">
      <c r="A360" s="14" t="s">
        <v>315</v>
      </c>
      <c r="B360" s="22">
        <v>6</v>
      </c>
      <c r="C360" s="23">
        <v>4.5355099999999995E-4</v>
      </c>
      <c r="D360" s="23">
        <v>3.825113333333333E-5</v>
      </c>
      <c r="E360" s="23">
        <v>0</v>
      </c>
      <c r="F360" s="24">
        <v>0.49199999999999994</v>
      </c>
    </row>
    <row r="361" spans="1:6" ht="15" customHeight="1" x14ac:dyDescent="0.2">
      <c r="A361" s="14" t="s">
        <v>316</v>
      </c>
      <c r="B361" s="22">
        <v>1</v>
      </c>
      <c r="C361" s="23">
        <v>1.0929E-5</v>
      </c>
      <c r="D361" s="23">
        <v>1.0929E-5</v>
      </c>
      <c r="E361" s="23">
        <v>0</v>
      </c>
      <c r="F361" s="24">
        <v>0</v>
      </c>
    </row>
    <row r="362" spans="1:6" ht="15" customHeight="1" x14ac:dyDescent="0.2">
      <c r="A362" s="14" t="s">
        <v>317</v>
      </c>
      <c r="B362" s="22">
        <v>3</v>
      </c>
      <c r="C362" s="23">
        <v>3.8251400000000003E-4</v>
      </c>
      <c r="D362" s="23">
        <v>2.7322500000000001E-5</v>
      </c>
      <c r="E362" s="23">
        <v>0</v>
      </c>
      <c r="F362" s="24">
        <v>0.28000000000000003</v>
      </c>
    </row>
    <row r="363" spans="1:6" ht="15" customHeight="1" x14ac:dyDescent="0.2">
      <c r="A363" s="14" t="s">
        <v>318</v>
      </c>
      <c r="B363" s="22">
        <v>12</v>
      </c>
      <c r="C363" s="23">
        <v>1.1238797810000001</v>
      </c>
      <c r="D363" s="23">
        <v>1.3661200000000001E-4</v>
      </c>
      <c r="E363" s="23">
        <v>0</v>
      </c>
      <c r="F363" s="24">
        <v>76.129999999999981</v>
      </c>
    </row>
    <row r="364" spans="1:6" ht="15" customHeight="1" x14ac:dyDescent="0.2">
      <c r="A364" s="14" t="s">
        <v>319</v>
      </c>
      <c r="B364" s="19">
        <v>149</v>
      </c>
      <c r="C364" s="20">
        <v>0.11585797399999993</v>
      </c>
      <c r="D364" s="20">
        <v>6.5027350000000021E-4</v>
      </c>
      <c r="E364" s="20">
        <v>0</v>
      </c>
      <c r="F364" s="21">
        <v>25.467500000000001</v>
      </c>
    </row>
    <row r="365" spans="1:6" ht="15" customHeight="1" x14ac:dyDescent="0.2">
      <c r="A365" s="14" t="s">
        <v>320</v>
      </c>
      <c r="B365" s="22">
        <v>54</v>
      </c>
      <c r="C365" s="23">
        <v>4.338797000000001E-3</v>
      </c>
      <c r="D365" s="23">
        <v>1.092895E-4</v>
      </c>
      <c r="E365" s="23">
        <v>0</v>
      </c>
      <c r="F365" s="24">
        <v>2.1911000000000005</v>
      </c>
    </row>
    <row r="366" spans="1:6" ht="15" customHeight="1" x14ac:dyDescent="0.2">
      <c r="A366" s="14" t="s">
        <v>321</v>
      </c>
      <c r="B366" s="22">
        <v>5</v>
      </c>
      <c r="C366" s="23">
        <v>2.0218500000000002E-4</v>
      </c>
      <c r="D366" s="23">
        <v>0</v>
      </c>
      <c r="E366" s="23">
        <v>0</v>
      </c>
      <c r="F366" s="24">
        <v>5.6999999999999995E-2</v>
      </c>
    </row>
    <row r="367" spans="1:6" ht="15" customHeight="1" x14ac:dyDescent="0.2">
      <c r="A367" s="14" t="s">
        <v>322</v>
      </c>
      <c r="B367" s="22">
        <v>4</v>
      </c>
      <c r="C367" s="23">
        <v>4.9180300000000008E-4</v>
      </c>
      <c r="D367" s="23">
        <v>0</v>
      </c>
      <c r="E367" s="23">
        <v>0</v>
      </c>
      <c r="F367" s="24">
        <v>0.14000000000000001</v>
      </c>
    </row>
    <row r="368" spans="1:6" ht="15" customHeight="1" x14ac:dyDescent="0.2">
      <c r="A368" s="14" t="s">
        <v>323</v>
      </c>
      <c r="B368" s="22">
        <v>1</v>
      </c>
      <c r="C368" s="23">
        <v>2.7322400000000003E-4</v>
      </c>
      <c r="D368" s="23">
        <v>2.7322400000000003E-4</v>
      </c>
      <c r="E368" s="23">
        <v>0</v>
      </c>
      <c r="F368" s="24">
        <v>0</v>
      </c>
    </row>
    <row r="369" spans="1:6" ht="15" customHeight="1" x14ac:dyDescent="0.2">
      <c r="A369" s="14" t="s">
        <v>324</v>
      </c>
      <c r="B369" s="22">
        <v>2</v>
      </c>
      <c r="C369" s="23">
        <v>3.8251400000000003E-4</v>
      </c>
      <c r="D369" s="23">
        <v>1.3661230000000001E-4</v>
      </c>
      <c r="E369" s="23">
        <v>0</v>
      </c>
      <c r="F369" s="24">
        <v>7.0000000000000007E-2</v>
      </c>
    </row>
    <row r="370" spans="1:6" ht="15" customHeight="1" x14ac:dyDescent="0.2">
      <c r="A370" s="14" t="s">
        <v>85</v>
      </c>
      <c r="B370" s="22">
        <v>10</v>
      </c>
      <c r="C370" s="23">
        <v>1.2951380000000001E-3</v>
      </c>
      <c r="D370" s="23">
        <v>0</v>
      </c>
      <c r="E370" s="23">
        <v>0</v>
      </c>
      <c r="F370" s="24">
        <v>1.7705000000000002</v>
      </c>
    </row>
    <row r="371" spans="1:6" ht="15" customHeight="1" x14ac:dyDescent="0.2">
      <c r="A371" s="14" t="s">
        <v>325</v>
      </c>
      <c r="B371" s="22">
        <v>11</v>
      </c>
      <c r="C371" s="23">
        <v>4.6994500000000004E-4</v>
      </c>
      <c r="D371" s="23">
        <v>3.8251499999999998E-5</v>
      </c>
      <c r="E371" s="23">
        <v>0</v>
      </c>
      <c r="F371" s="24">
        <v>0.35499999999999998</v>
      </c>
    </row>
    <row r="372" spans="1:6" ht="15" customHeight="1" x14ac:dyDescent="0.2">
      <c r="A372" s="14" t="s">
        <v>326</v>
      </c>
      <c r="B372" s="22">
        <v>31</v>
      </c>
      <c r="C372" s="23">
        <v>5.3792347000000011E-2</v>
      </c>
      <c r="D372" s="23">
        <v>3.2787000000000003E-5</v>
      </c>
      <c r="E372" s="23">
        <v>0</v>
      </c>
      <c r="F372" s="24">
        <v>7.1830999999999996</v>
      </c>
    </row>
    <row r="373" spans="1:6" ht="15" customHeight="1" x14ac:dyDescent="0.2">
      <c r="A373" s="14" t="s">
        <v>327</v>
      </c>
      <c r="B373" s="22">
        <v>14</v>
      </c>
      <c r="C373" s="23">
        <v>5.1377048000000002E-2</v>
      </c>
      <c r="D373" s="23">
        <v>5.4643999999999997E-6</v>
      </c>
      <c r="E373" s="23">
        <v>0</v>
      </c>
      <c r="F373" s="24">
        <v>4.2508000000000008</v>
      </c>
    </row>
    <row r="374" spans="1:6" ht="15" customHeight="1" x14ac:dyDescent="0.2">
      <c r="A374" s="14" t="s">
        <v>328</v>
      </c>
      <c r="B374" s="22">
        <v>1</v>
      </c>
      <c r="C374" s="23">
        <v>5.4645000000000003E-5</v>
      </c>
      <c r="D374" s="23">
        <v>0</v>
      </c>
      <c r="E374" s="23">
        <v>0</v>
      </c>
      <c r="F374" s="24">
        <v>0.05</v>
      </c>
    </row>
    <row r="375" spans="1:6" ht="15" customHeight="1" x14ac:dyDescent="0.2">
      <c r="A375" s="14" t="s">
        <v>329</v>
      </c>
      <c r="B375" s="22">
        <v>1</v>
      </c>
      <c r="C375" s="23">
        <v>1.0929000000000001E-4</v>
      </c>
      <c r="D375" s="23">
        <v>0</v>
      </c>
      <c r="E375" s="23">
        <v>0</v>
      </c>
      <c r="F375" s="24">
        <v>0.02</v>
      </c>
    </row>
    <row r="376" spans="1:6" ht="15" customHeight="1" x14ac:dyDescent="0.2">
      <c r="A376" s="14" t="s">
        <v>330</v>
      </c>
      <c r="B376" s="22">
        <v>5</v>
      </c>
      <c r="C376" s="23">
        <v>9.89071E-4</v>
      </c>
      <c r="D376" s="23">
        <v>0</v>
      </c>
      <c r="E376" s="23">
        <v>0</v>
      </c>
      <c r="F376" s="24">
        <v>0.16500000000000001</v>
      </c>
    </row>
    <row r="377" spans="1:6" ht="15" customHeight="1" x14ac:dyDescent="0.2">
      <c r="A377" s="14" t="s">
        <v>331</v>
      </c>
      <c r="B377" s="22">
        <v>1</v>
      </c>
      <c r="C377" s="23">
        <v>5.4645000000000003E-5</v>
      </c>
      <c r="D377" s="23">
        <v>0</v>
      </c>
      <c r="E377" s="23">
        <v>0</v>
      </c>
      <c r="F377" s="24">
        <v>0.12</v>
      </c>
    </row>
    <row r="378" spans="1:6" ht="15" customHeight="1" x14ac:dyDescent="0.2">
      <c r="A378" s="14" t="s">
        <v>332</v>
      </c>
      <c r="B378" s="22">
        <v>8</v>
      </c>
      <c r="C378" s="23">
        <v>1.8907100000000003E-3</v>
      </c>
      <c r="D378" s="23">
        <v>0</v>
      </c>
      <c r="E378" s="23">
        <v>0</v>
      </c>
      <c r="F378" s="24">
        <v>8.995000000000001</v>
      </c>
    </row>
    <row r="379" spans="1:6" ht="15" customHeight="1" x14ac:dyDescent="0.2">
      <c r="A379" s="14" t="s">
        <v>333</v>
      </c>
      <c r="B379" s="22">
        <v>1</v>
      </c>
      <c r="C379" s="23">
        <v>1.3661200000000001E-4</v>
      </c>
      <c r="D379" s="23">
        <v>5.4644800000000009E-5</v>
      </c>
      <c r="E379" s="23">
        <v>0</v>
      </c>
      <c r="F379" s="24">
        <v>0.1</v>
      </c>
    </row>
    <row r="380" spans="1:6" ht="15" customHeight="1" x14ac:dyDescent="0.2">
      <c r="A380" s="14" t="s">
        <v>334</v>
      </c>
      <c r="B380" s="19">
        <v>155</v>
      </c>
      <c r="C380" s="20">
        <v>7.0119508700000006</v>
      </c>
      <c r="D380" s="20">
        <v>0.29680273249666683</v>
      </c>
      <c r="E380" s="20">
        <v>0.21001639299999986</v>
      </c>
      <c r="F380" s="21">
        <v>614.22239999999977</v>
      </c>
    </row>
    <row r="381" spans="1:6" ht="15" customHeight="1" x14ac:dyDescent="0.2">
      <c r="A381" s="14" t="s">
        <v>465</v>
      </c>
      <c r="B381" s="22">
        <v>10</v>
      </c>
      <c r="C381" s="23">
        <v>1.054644E-3</v>
      </c>
      <c r="D381" s="23">
        <v>8.7431999999999999E-5</v>
      </c>
      <c r="E381" s="23">
        <v>1.6393E-5</v>
      </c>
      <c r="F381" s="24">
        <v>0.6704</v>
      </c>
    </row>
    <row r="382" spans="1:6" ht="15" customHeight="1" x14ac:dyDescent="0.2">
      <c r="A382" s="14" t="s">
        <v>335</v>
      </c>
      <c r="B382" s="22">
        <v>3</v>
      </c>
      <c r="C382" s="23">
        <v>5.1092896000000006E-2</v>
      </c>
      <c r="D382" s="23">
        <v>1.0546447999999998E-2</v>
      </c>
      <c r="E382" s="23">
        <v>0</v>
      </c>
      <c r="F382" s="24">
        <v>5.0010000000000003</v>
      </c>
    </row>
    <row r="383" spans="1:6" ht="15" customHeight="1" x14ac:dyDescent="0.2">
      <c r="A383" s="14" t="s">
        <v>336</v>
      </c>
      <c r="B383" s="22">
        <v>2</v>
      </c>
      <c r="C383" s="23">
        <v>3.5464480999999999E-2</v>
      </c>
      <c r="D383" s="23">
        <v>2.9999999999999997E-4</v>
      </c>
      <c r="E383" s="23">
        <v>0.03</v>
      </c>
      <c r="F383" s="24">
        <v>0.8</v>
      </c>
    </row>
    <row r="384" spans="1:6" ht="15" customHeight="1" x14ac:dyDescent="0.2">
      <c r="A384" s="14" t="s">
        <v>337</v>
      </c>
      <c r="B384" s="22">
        <v>2</v>
      </c>
      <c r="C384" s="23">
        <v>1.1202180000000001E-3</v>
      </c>
      <c r="D384" s="23">
        <v>0</v>
      </c>
      <c r="E384" s="23">
        <v>0</v>
      </c>
      <c r="F384" s="24">
        <v>0.08</v>
      </c>
    </row>
    <row r="385" spans="1:6" ht="15" customHeight="1" x14ac:dyDescent="0.2">
      <c r="A385" s="14" t="s">
        <v>338</v>
      </c>
      <c r="B385" s="22">
        <v>79</v>
      </c>
      <c r="C385" s="23">
        <v>4.7412732780000031</v>
      </c>
      <c r="D385" s="23">
        <v>0.1436502729466666</v>
      </c>
      <c r="E385" s="23">
        <v>0.17999999999999997</v>
      </c>
      <c r="F385" s="24">
        <v>351.93900000000008</v>
      </c>
    </row>
    <row r="386" spans="1:6" ht="15" customHeight="1" x14ac:dyDescent="0.2">
      <c r="A386" s="14" t="s">
        <v>339</v>
      </c>
      <c r="B386" s="22">
        <v>52</v>
      </c>
      <c r="C386" s="23">
        <v>2.1812896150000003</v>
      </c>
      <c r="D386" s="23">
        <v>0.14218032804999997</v>
      </c>
      <c r="E386" s="23">
        <v>0</v>
      </c>
      <c r="F386" s="24">
        <v>255.31199999999984</v>
      </c>
    </row>
    <row r="387" spans="1:6" ht="15" customHeight="1" x14ac:dyDescent="0.2">
      <c r="A387" s="14" t="s">
        <v>340</v>
      </c>
      <c r="B387" s="22">
        <v>7</v>
      </c>
      <c r="C387" s="23">
        <v>6.55738E-4</v>
      </c>
      <c r="D387" s="23">
        <v>3.8251499999999998E-5</v>
      </c>
      <c r="E387" s="23">
        <v>0</v>
      </c>
      <c r="F387" s="24">
        <v>0.42</v>
      </c>
    </row>
    <row r="388" spans="1:6" ht="21" customHeight="1" x14ac:dyDescent="0.2">
      <c r="A388" s="14" t="s">
        <v>13</v>
      </c>
      <c r="B388" s="19">
        <f>SUM(B389+B391+B397+B400+B402+B407+B409+B412+B418+B428+B432)</f>
        <v>78</v>
      </c>
      <c r="C388" s="20">
        <f t="shared" ref="C388:F388" si="10">SUM(C389+C391+C397+C400+C402+C407+C409+C412+C418+C428+C432)</f>
        <v>2.9918192E-2</v>
      </c>
      <c r="D388" s="20">
        <f t="shared" si="10"/>
        <v>4.0983620000000003E-4</v>
      </c>
      <c r="E388" s="20">
        <f t="shared" si="10"/>
        <v>0</v>
      </c>
      <c r="F388" s="21">
        <f t="shared" si="10"/>
        <v>14.002000000000001</v>
      </c>
    </row>
    <row r="389" spans="1:6" ht="15" customHeight="1" x14ac:dyDescent="0.2">
      <c r="A389" s="14" t="s">
        <v>341</v>
      </c>
      <c r="B389" s="19">
        <v>4</v>
      </c>
      <c r="C389" s="20">
        <v>1.1202180000000001E-3</v>
      </c>
      <c r="D389" s="20">
        <v>0</v>
      </c>
      <c r="E389" s="20">
        <v>0</v>
      </c>
      <c r="F389" s="21">
        <v>0.41000000000000003</v>
      </c>
    </row>
    <row r="390" spans="1:6" ht="15" customHeight="1" x14ac:dyDescent="0.2">
      <c r="A390" s="14" t="s">
        <v>466</v>
      </c>
      <c r="B390" s="22">
        <v>4</v>
      </c>
      <c r="C390" s="23">
        <v>1.1202180000000001E-3</v>
      </c>
      <c r="D390" s="23">
        <v>0</v>
      </c>
      <c r="E390" s="23">
        <v>0</v>
      </c>
      <c r="F390" s="24">
        <v>0.41000000000000003</v>
      </c>
    </row>
    <row r="391" spans="1:6" ht="15" customHeight="1" x14ac:dyDescent="0.2">
      <c r="A391" s="14" t="s">
        <v>342</v>
      </c>
      <c r="B391" s="19">
        <v>9</v>
      </c>
      <c r="C391" s="20">
        <v>9.6721310000000005E-3</v>
      </c>
      <c r="D391" s="20">
        <v>2.1857940000000002E-4</v>
      </c>
      <c r="E391" s="20">
        <v>0</v>
      </c>
      <c r="F391" s="21">
        <v>6.86</v>
      </c>
    </row>
    <row r="392" spans="1:6" ht="15" customHeight="1" x14ac:dyDescent="0.2">
      <c r="A392" s="14" t="s">
        <v>467</v>
      </c>
      <c r="B392" s="22">
        <v>1</v>
      </c>
      <c r="C392" s="23">
        <v>4.9180299999999997E-4</v>
      </c>
      <c r="D392" s="23">
        <v>0</v>
      </c>
      <c r="E392" s="23">
        <v>0</v>
      </c>
      <c r="F392" s="24">
        <v>0.01</v>
      </c>
    </row>
    <row r="393" spans="1:6" ht="15" customHeight="1" x14ac:dyDescent="0.2">
      <c r="A393" s="14" t="s">
        <v>343</v>
      </c>
      <c r="B393" s="22">
        <v>2</v>
      </c>
      <c r="C393" s="23">
        <v>6.5573770000000005E-3</v>
      </c>
      <c r="D393" s="23">
        <v>0</v>
      </c>
      <c r="E393" s="23">
        <v>0</v>
      </c>
      <c r="F393" s="24">
        <v>3.15</v>
      </c>
    </row>
    <row r="394" spans="1:6" ht="15" customHeight="1" x14ac:dyDescent="0.2">
      <c r="A394" s="14" t="s">
        <v>344</v>
      </c>
      <c r="B394" s="22">
        <v>1</v>
      </c>
      <c r="C394" s="23">
        <v>3.27869E-4</v>
      </c>
      <c r="D394" s="23">
        <v>0</v>
      </c>
      <c r="E394" s="23">
        <v>0</v>
      </c>
      <c r="F394" s="24">
        <v>1.25</v>
      </c>
    </row>
    <row r="395" spans="1:6" ht="15" customHeight="1" x14ac:dyDescent="0.2">
      <c r="A395" s="14" t="s">
        <v>338</v>
      </c>
      <c r="B395" s="22">
        <v>1</v>
      </c>
      <c r="C395" s="23">
        <v>1.0929000000000001E-4</v>
      </c>
      <c r="D395" s="23">
        <v>5.4644999999999996E-5</v>
      </c>
      <c r="E395" s="23">
        <v>0</v>
      </c>
      <c r="F395" s="24">
        <v>0.02</v>
      </c>
    </row>
    <row r="396" spans="1:6" ht="15" customHeight="1" x14ac:dyDescent="0.2">
      <c r="A396" s="14" t="s">
        <v>340</v>
      </c>
      <c r="B396" s="22">
        <v>4</v>
      </c>
      <c r="C396" s="23">
        <v>2.1857920000000002E-3</v>
      </c>
      <c r="D396" s="23">
        <v>1.6393440000000002E-4</v>
      </c>
      <c r="E396" s="23">
        <v>0</v>
      </c>
      <c r="F396" s="24">
        <v>2.4299999999999997</v>
      </c>
    </row>
    <row r="397" spans="1:6" ht="15" customHeight="1" x14ac:dyDescent="0.2">
      <c r="A397" s="14" t="s">
        <v>345</v>
      </c>
      <c r="B397" s="19">
        <v>6</v>
      </c>
      <c r="C397" s="20">
        <v>1.3442620000000001E-3</v>
      </c>
      <c r="D397" s="20">
        <v>0</v>
      </c>
      <c r="E397" s="20">
        <v>0</v>
      </c>
      <c r="F397" s="21">
        <v>0.51</v>
      </c>
    </row>
    <row r="398" spans="1:6" ht="15" customHeight="1" x14ac:dyDescent="0.2">
      <c r="A398" s="14" t="s">
        <v>468</v>
      </c>
      <c r="B398" s="22">
        <v>1</v>
      </c>
      <c r="C398" s="23">
        <v>5.4645000000000003E-5</v>
      </c>
      <c r="D398" s="23">
        <v>0</v>
      </c>
      <c r="E398" s="23">
        <v>0</v>
      </c>
      <c r="F398" s="24">
        <v>0</v>
      </c>
    </row>
    <row r="399" spans="1:6" ht="15" customHeight="1" x14ac:dyDescent="0.2">
      <c r="A399" s="14" t="s">
        <v>346</v>
      </c>
      <c r="B399" s="22">
        <v>5</v>
      </c>
      <c r="C399" s="23">
        <v>1.2896170000000003E-3</v>
      </c>
      <c r="D399" s="23">
        <v>0</v>
      </c>
      <c r="E399" s="23">
        <v>0</v>
      </c>
      <c r="F399" s="24">
        <v>0.51</v>
      </c>
    </row>
    <row r="400" spans="1:6" ht="15" customHeight="1" x14ac:dyDescent="0.2">
      <c r="A400" s="14" t="s">
        <v>347</v>
      </c>
      <c r="B400" s="19">
        <v>1</v>
      </c>
      <c r="C400" s="20">
        <v>1.3661200000000001E-4</v>
      </c>
      <c r="D400" s="20">
        <v>0</v>
      </c>
      <c r="E400" s="20">
        <v>0</v>
      </c>
      <c r="F400" s="21">
        <v>0.02</v>
      </c>
    </row>
    <row r="401" spans="1:6" ht="15" customHeight="1" x14ac:dyDescent="0.2">
      <c r="A401" s="14" t="s">
        <v>469</v>
      </c>
      <c r="B401" s="22">
        <v>1</v>
      </c>
      <c r="C401" s="23">
        <v>1.3661200000000001E-4</v>
      </c>
      <c r="D401" s="23">
        <v>0</v>
      </c>
      <c r="E401" s="23">
        <v>0</v>
      </c>
      <c r="F401" s="24">
        <v>0.02</v>
      </c>
    </row>
    <row r="402" spans="1:6" ht="15" customHeight="1" x14ac:dyDescent="0.2">
      <c r="A402" s="14" t="s">
        <v>348</v>
      </c>
      <c r="B402" s="19">
        <v>9</v>
      </c>
      <c r="C402" s="20">
        <v>1.2021849999999999E-3</v>
      </c>
      <c r="D402" s="20">
        <v>2.7322500000000001E-5</v>
      </c>
      <c r="E402" s="20">
        <v>0</v>
      </c>
      <c r="F402" s="21">
        <v>0.55000000000000004</v>
      </c>
    </row>
    <row r="403" spans="1:6" ht="15" customHeight="1" x14ac:dyDescent="0.2">
      <c r="A403" s="14" t="s">
        <v>470</v>
      </c>
      <c r="B403" s="22">
        <v>1</v>
      </c>
      <c r="C403" s="23">
        <v>5.4644800000000005E-4</v>
      </c>
      <c r="D403" s="23">
        <v>0</v>
      </c>
      <c r="E403" s="23">
        <v>0</v>
      </c>
      <c r="F403" s="24">
        <v>0.1</v>
      </c>
    </row>
    <row r="404" spans="1:6" ht="15" customHeight="1" x14ac:dyDescent="0.2">
      <c r="A404" s="14" t="s">
        <v>349</v>
      </c>
      <c r="B404" s="22">
        <v>1</v>
      </c>
      <c r="C404" s="23">
        <v>5.4645000000000003E-5</v>
      </c>
      <c r="D404" s="23">
        <v>2.7322499999999998E-5</v>
      </c>
      <c r="E404" s="23">
        <v>0</v>
      </c>
      <c r="F404" s="24">
        <v>0.01</v>
      </c>
    </row>
    <row r="405" spans="1:6" ht="15" customHeight="1" x14ac:dyDescent="0.2">
      <c r="A405" s="14" t="s">
        <v>350</v>
      </c>
      <c r="B405" s="22">
        <v>1</v>
      </c>
      <c r="C405" s="23">
        <v>1.6393399999999999E-4</v>
      </c>
      <c r="D405" s="23">
        <v>0</v>
      </c>
      <c r="E405" s="23">
        <v>0</v>
      </c>
      <c r="F405" s="24">
        <v>0.32</v>
      </c>
    </row>
    <row r="406" spans="1:6" ht="15" customHeight="1" x14ac:dyDescent="0.2">
      <c r="A406" s="14" t="s">
        <v>351</v>
      </c>
      <c r="B406" s="22">
        <v>6</v>
      </c>
      <c r="C406" s="23">
        <v>4.3715799999999999E-4</v>
      </c>
      <c r="D406" s="23">
        <v>0</v>
      </c>
      <c r="E406" s="23">
        <v>0</v>
      </c>
      <c r="F406" s="24">
        <v>0.12</v>
      </c>
    </row>
    <row r="407" spans="1:6" ht="15" customHeight="1" x14ac:dyDescent="0.2">
      <c r="A407" s="14" t="s">
        <v>352</v>
      </c>
      <c r="B407" s="19">
        <v>1</v>
      </c>
      <c r="C407" s="20">
        <v>5.4644800000000005E-4</v>
      </c>
      <c r="D407" s="20">
        <v>0</v>
      </c>
      <c r="E407" s="20">
        <v>0</v>
      </c>
      <c r="F407" s="21">
        <v>7.0000000000000007E-2</v>
      </c>
    </row>
    <row r="408" spans="1:6" ht="15" customHeight="1" x14ac:dyDescent="0.2">
      <c r="A408" s="14" t="s">
        <v>471</v>
      </c>
      <c r="B408" s="22">
        <v>1</v>
      </c>
      <c r="C408" s="23">
        <v>5.4644800000000005E-4</v>
      </c>
      <c r="D408" s="23">
        <v>0</v>
      </c>
      <c r="E408" s="23">
        <v>0</v>
      </c>
      <c r="F408" s="24">
        <v>7.0000000000000007E-2</v>
      </c>
    </row>
    <row r="409" spans="1:6" ht="15" customHeight="1" x14ac:dyDescent="0.2">
      <c r="A409" s="14" t="s">
        <v>353</v>
      </c>
      <c r="B409" s="19">
        <v>3</v>
      </c>
      <c r="C409" s="20">
        <v>1.147541E-3</v>
      </c>
      <c r="D409" s="20">
        <v>0</v>
      </c>
      <c r="E409" s="20">
        <v>0</v>
      </c>
      <c r="F409" s="21">
        <v>0.63000000000000012</v>
      </c>
    </row>
    <row r="410" spans="1:6" ht="15" customHeight="1" x14ac:dyDescent="0.2">
      <c r="A410" s="14" t="s">
        <v>354</v>
      </c>
      <c r="B410" s="22">
        <v>1</v>
      </c>
      <c r="C410" s="23">
        <v>2.18579E-4</v>
      </c>
      <c r="D410" s="23">
        <v>0</v>
      </c>
      <c r="E410" s="23">
        <v>0</v>
      </c>
      <c r="F410" s="24">
        <v>0.6</v>
      </c>
    </row>
    <row r="411" spans="1:6" ht="15" customHeight="1" x14ac:dyDescent="0.2">
      <c r="A411" s="14" t="s">
        <v>340</v>
      </c>
      <c r="B411" s="22">
        <v>2</v>
      </c>
      <c r="C411" s="23">
        <v>9.2896200000000008E-4</v>
      </c>
      <c r="D411" s="23">
        <v>0</v>
      </c>
      <c r="E411" s="23">
        <v>0</v>
      </c>
      <c r="F411" s="24">
        <v>0.03</v>
      </c>
    </row>
    <row r="412" spans="1:6" ht="15" customHeight="1" x14ac:dyDescent="0.2">
      <c r="A412" s="14" t="s">
        <v>213</v>
      </c>
      <c r="B412" s="19">
        <v>7</v>
      </c>
      <c r="C412" s="20">
        <v>3.8797799999999998E-3</v>
      </c>
      <c r="D412" s="20">
        <v>0</v>
      </c>
      <c r="E412" s="20">
        <v>0</v>
      </c>
      <c r="F412" s="21">
        <v>1.8299999999999998</v>
      </c>
    </row>
    <row r="413" spans="1:6" ht="15" customHeight="1" x14ac:dyDescent="0.2">
      <c r="A413" s="14" t="s">
        <v>472</v>
      </c>
      <c r="B413" s="22">
        <v>1</v>
      </c>
      <c r="C413" s="23">
        <v>1.6393399999999999E-4</v>
      </c>
      <c r="D413" s="23">
        <v>0</v>
      </c>
      <c r="E413" s="23">
        <v>0</v>
      </c>
      <c r="F413" s="24">
        <v>0.05</v>
      </c>
    </row>
    <row r="414" spans="1:6" ht="15" customHeight="1" x14ac:dyDescent="0.2">
      <c r="A414" s="14" t="s">
        <v>355</v>
      </c>
      <c r="B414" s="22">
        <v>3</v>
      </c>
      <c r="C414" s="23">
        <v>2.6229499999999998E-3</v>
      </c>
      <c r="D414" s="23">
        <v>0</v>
      </c>
      <c r="E414" s="23">
        <v>0</v>
      </c>
      <c r="F414" s="24">
        <v>1.3499999999999999</v>
      </c>
    </row>
    <row r="415" spans="1:6" ht="15" customHeight="1" x14ac:dyDescent="0.2">
      <c r="A415" s="14" t="s">
        <v>356</v>
      </c>
      <c r="B415" s="22">
        <v>1</v>
      </c>
      <c r="C415" s="23">
        <v>2.7322400000000003E-4</v>
      </c>
      <c r="D415" s="23">
        <v>0</v>
      </c>
      <c r="E415" s="23">
        <v>0</v>
      </c>
      <c r="F415" s="24">
        <v>0.1</v>
      </c>
    </row>
    <row r="416" spans="1:6" ht="15" customHeight="1" x14ac:dyDescent="0.2">
      <c r="A416" s="14" t="s">
        <v>357</v>
      </c>
      <c r="B416" s="22">
        <v>1</v>
      </c>
      <c r="C416" s="23">
        <v>5.4644800000000005E-4</v>
      </c>
      <c r="D416" s="23">
        <v>0</v>
      </c>
      <c r="E416" s="23">
        <v>0</v>
      </c>
      <c r="F416" s="24">
        <v>0.08</v>
      </c>
    </row>
    <row r="417" spans="1:6" ht="15" customHeight="1" x14ac:dyDescent="0.2">
      <c r="A417" s="14" t="s">
        <v>358</v>
      </c>
      <c r="B417" s="22">
        <v>1</v>
      </c>
      <c r="C417" s="23">
        <v>2.7322400000000003E-4</v>
      </c>
      <c r="D417" s="23">
        <v>0</v>
      </c>
      <c r="E417" s="23">
        <v>0</v>
      </c>
      <c r="F417" s="24">
        <v>0.25</v>
      </c>
    </row>
    <row r="418" spans="1:6" ht="15" customHeight="1" x14ac:dyDescent="0.2">
      <c r="A418" s="14" t="s">
        <v>359</v>
      </c>
      <c r="B418" s="19">
        <v>17</v>
      </c>
      <c r="C418" s="20">
        <v>5.5957919999999996E-3</v>
      </c>
      <c r="D418" s="20">
        <v>5.4644800000000016E-5</v>
      </c>
      <c r="E418" s="20">
        <v>0</v>
      </c>
      <c r="F418" s="21">
        <v>1.052</v>
      </c>
    </row>
    <row r="419" spans="1:6" ht="15" customHeight="1" x14ac:dyDescent="0.2">
      <c r="A419" s="14" t="s">
        <v>473</v>
      </c>
      <c r="B419" s="22">
        <v>1</v>
      </c>
      <c r="C419" s="23">
        <v>5.4644800000000005E-4</v>
      </c>
      <c r="D419" s="23">
        <v>0</v>
      </c>
      <c r="E419" s="23">
        <v>0</v>
      </c>
      <c r="F419" s="24">
        <v>2E-3</v>
      </c>
    </row>
    <row r="420" spans="1:6" ht="15" customHeight="1" x14ac:dyDescent="0.2">
      <c r="A420" s="14" t="s">
        <v>360</v>
      </c>
      <c r="B420" s="22">
        <v>1</v>
      </c>
      <c r="C420" s="23">
        <v>2.7322400000000003E-4</v>
      </c>
      <c r="D420" s="23">
        <v>0</v>
      </c>
      <c r="E420" s="23">
        <v>0</v>
      </c>
      <c r="F420" s="24">
        <v>0.05</v>
      </c>
    </row>
    <row r="421" spans="1:6" ht="15" customHeight="1" x14ac:dyDescent="0.2">
      <c r="A421" s="14" t="s">
        <v>361</v>
      </c>
      <c r="B421" s="22">
        <v>1</v>
      </c>
      <c r="C421" s="23">
        <v>2.7322400000000003E-4</v>
      </c>
      <c r="D421" s="23">
        <v>0</v>
      </c>
      <c r="E421" s="23">
        <v>0</v>
      </c>
      <c r="F421" s="24">
        <v>0.12</v>
      </c>
    </row>
    <row r="422" spans="1:6" ht="15" customHeight="1" x14ac:dyDescent="0.2">
      <c r="A422" s="14" t="s">
        <v>362</v>
      </c>
      <c r="B422" s="22">
        <v>2</v>
      </c>
      <c r="C422" s="23">
        <v>3.8251400000000003E-4</v>
      </c>
      <c r="D422" s="23">
        <v>0</v>
      </c>
      <c r="E422" s="23">
        <v>0</v>
      </c>
      <c r="F422" s="24">
        <v>0.17</v>
      </c>
    </row>
    <row r="423" spans="1:6" ht="15" customHeight="1" x14ac:dyDescent="0.2">
      <c r="A423" s="14" t="s">
        <v>363</v>
      </c>
      <c r="B423" s="22">
        <v>2</v>
      </c>
      <c r="C423" s="23">
        <v>2.7486000000000001E-5</v>
      </c>
      <c r="D423" s="23">
        <v>0</v>
      </c>
      <c r="E423" s="23">
        <v>0</v>
      </c>
      <c r="F423" s="24">
        <v>7.0000000000000007E-2</v>
      </c>
    </row>
    <row r="424" spans="1:6" ht="15" customHeight="1" x14ac:dyDescent="0.2">
      <c r="A424" s="14" t="s">
        <v>364</v>
      </c>
      <c r="B424" s="22">
        <v>6</v>
      </c>
      <c r="C424" s="23">
        <v>3.6885249999999998E-3</v>
      </c>
      <c r="D424" s="23">
        <v>5.4644800000000016E-5</v>
      </c>
      <c r="E424" s="23">
        <v>0</v>
      </c>
      <c r="F424" s="24">
        <v>0.26</v>
      </c>
    </row>
    <row r="425" spans="1:6" ht="15" customHeight="1" x14ac:dyDescent="0.2">
      <c r="A425" s="14" t="s">
        <v>365</v>
      </c>
      <c r="B425" s="22">
        <v>1</v>
      </c>
      <c r="C425" s="23">
        <v>5.4639999999999997E-6</v>
      </c>
      <c r="D425" s="23">
        <v>0</v>
      </c>
      <c r="E425" s="23">
        <v>0</v>
      </c>
      <c r="F425" s="24">
        <v>0.01</v>
      </c>
    </row>
    <row r="426" spans="1:6" ht="15" customHeight="1" x14ac:dyDescent="0.2">
      <c r="A426" s="14" t="s">
        <v>366</v>
      </c>
      <c r="B426" s="22">
        <v>2</v>
      </c>
      <c r="C426" s="23">
        <v>3.8251400000000003E-4</v>
      </c>
      <c r="D426" s="23">
        <v>0</v>
      </c>
      <c r="E426" s="23">
        <v>0</v>
      </c>
      <c r="F426" s="24">
        <v>0.33999999999999997</v>
      </c>
    </row>
    <row r="427" spans="1:6" ht="15" customHeight="1" x14ac:dyDescent="0.2">
      <c r="A427" s="14" t="s">
        <v>367</v>
      </c>
      <c r="B427" s="22">
        <v>1</v>
      </c>
      <c r="C427" s="23">
        <v>1.6393E-5</v>
      </c>
      <c r="D427" s="23">
        <v>0</v>
      </c>
      <c r="E427" s="23">
        <v>0</v>
      </c>
      <c r="F427" s="24">
        <v>0.03</v>
      </c>
    </row>
    <row r="428" spans="1:6" ht="15" customHeight="1" x14ac:dyDescent="0.2">
      <c r="A428" s="14" t="s">
        <v>368</v>
      </c>
      <c r="B428" s="19">
        <v>3</v>
      </c>
      <c r="C428" s="20">
        <v>7.1038199999999985E-4</v>
      </c>
      <c r="D428" s="20">
        <v>1.0928949999999998E-4</v>
      </c>
      <c r="E428" s="20">
        <v>0</v>
      </c>
      <c r="F428" s="21">
        <v>0.57000000000000006</v>
      </c>
    </row>
    <row r="429" spans="1:6" ht="15" customHeight="1" x14ac:dyDescent="0.2">
      <c r="A429" s="14" t="s">
        <v>369</v>
      </c>
      <c r="B429" s="22">
        <v>1</v>
      </c>
      <c r="C429" s="23">
        <v>4.3715799999999999E-4</v>
      </c>
      <c r="D429" s="23">
        <v>1.092895E-4</v>
      </c>
      <c r="E429" s="23">
        <v>0</v>
      </c>
      <c r="F429" s="24">
        <v>0.5</v>
      </c>
    </row>
    <row r="430" spans="1:6" ht="15" customHeight="1" x14ac:dyDescent="0.2">
      <c r="A430" s="14" t="s">
        <v>370</v>
      </c>
      <c r="B430" s="22">
        <v>1</v>
      </c>
      <c r="C430" s="23">
        <v>2.18579E-4</v>
      </c>
      <c r="D430" s="23">
        <v>0</v>
      </c>
      <c r="E430" s="23">
        <v>0</v>
      </c>
      <c r="F430" s="24">
        <v>0.05</v>
      </c>
    </row>
    <row r="431" spans="1:6" ht="15" customHeight="1" x14ac:dyDescent="0.2">
      <c r="A431" s="14" t="s">
        <v>371</v>
      </c>
      <c r="B431" s="22">
        <v>1</v>
      </c>
      <c r="C431" s="23">
        <v>5.4645000000000003E-5</v>
      </c>
      <c r="D431" s="23">
        <v>0</v>
      </c>
      <c r="E431" s="23">
        <v>0</v>
      </c>
      <c r="F431" s="24">
        <v>0.02</v>
      </c>
    </row>
    <row r="432" spans="1:6" ht="15" customHeight="1" x14ac:dyDescent="0.2">
      <c r="A432" s="14" t="s">
        <v>372</v>
      </c>
      <c r="B432" s="19">
        <v>18</v>
      </c>
      <c r="C432" s="20">
        <v>4.5628410000000006E-3</v>
      </c>
      <c r="D432" s="20">
        <v>0</v>
      </c>
      <c r="E432" s="20">
        <v>0</v>
      </c>
      <c r="F432" s="21">
        <v>1.5</v>
      </c>
    </row>
    <row r="433" spans="1:6" ht="15" customHeight="1" x14ac:dyDescent="0.2">
      <c r="A433" s="14" t="s">
        <v>474</v>
      </c>
      <c r="B433" s="22">
        <v>18</v>
      </c>
      <c r="C433" s="23">
        <v>4.5628410000000006E-3</v>
      </c>
      <c r="D433" s="23">
        <v>0</v>
      </c>
      <c r="E433" s="23">
        <v>0</v>
      </c>
      <c r="F433" s="24">
        <v>1.5</v>
      </c>
    </row>
    <row r="434" spans="1:6" ht="21" customHeight="1" x14ac:dyDescent="0.2">
      <c r="A434" s="14" t="s">
        <v>14</v>
      </c>
      <c r="B434" s="19">
        <f>SUM(B435)</f>
        <v>8</v>
      </c>
      <c r="C434" s="20">
        <f t="shared" ref="C434:F434" si="11">SUM(C435)</f>
        <v>3.7213110000000006E-3</v>
      </c>
      <c r="D434" s="20">
        <f t="shared" si="11"/>
        <v>2.1857950000000006E-4</v>
      </c>
      <c r="E434" s="20">
        <f t="shared" si="11"/>
        <v>0</v>
      </c>
      <c r="F434" s="21">
        <f t="shared" si="11"/>
        <v>1.5400000000000003</v>
      </c>
    </row>
    <row r="435" spans="1:6" ht="15" customHeight="1" x14ac:dyDescent="0.2">
      <c r="A435" s="14" t="s">
        <v>373</v>
      </c>
      <c r="B435" s="19">
        <v>8</v>
      </c>
      <c r="C435" s="20">
        <v>3.7213110000000006E-3</v>
      </c>
      <c r="D435" s="20">
        <v>2.1857950000000006E-4</v>
      </c>
      <c r="E435" s="20">
        <v>0</v>
      </c>
      <c r="F435" s="21">
        <v>1.5400000000000003</v>
      </c>
    </row>
    <row r="436" spans="1:6" ht="15" customHeight="1" x14ac:dyDescent="0.2">
      <c r="A436" s="14" t="s">
        <v>475</v>
      </c>
      <c r="B436" s="22">
        <v>3</v>
      </c>
      <c r="C436" s="23">
        <v>1.6939900000000001E-4</v>
      </c>
      <c r="D436" s="23">
        <v>8.1967500000000004E-5</v>
      </c>
      <c r="E436" s="23">
        <v>0</v>
      </c>
      <c r="F436" s="24">
        <v>3.9999999999999994E-2</v>
      </c>
    </row>
    <row r="437" spans="1:6" ht="15" customHeight="1" x14ac:dyDescent="0.2">
      <c r="A437" s="14" t="s">
        <v>374</v>
      </c>
      <c r="B437" s="22">
        <v>2</v>
      </c>
      <c r="C437" s="23">
        <v>8.1967200000000002E-4</v>
      </c>
      <c r="D437" s="23">
        <v>1.3661200000000001E-4</v>
      </c>
      <c r="E437" s="23">
        <v>0</v>
      </c>
      <c r="F437" s="24">
        <v>0.2</v>
      </c>
    </row>
    <row r="438" spans="1:6" ht="15" customHeight="1" x14ac:dyDescent="0.2">
      <c r="A438" s="14" t="s">
        <v>375</v>
      </c>
      <c r="B438" s="22">
        <v>3</v>
      </c>
      <c r="C438" s="23">
        <v>2.7322400000000004E-3</v>
      </c>
      <c r="D438" s="23">
        <v>0</v>
      </c>
      <c r="E438" s="23">
        <v>0</v>
      </c>
      <c r="F438" s="24">
        <v>1.3</v>
      </c>
    </row>
    <row r="439" spans="1:6" ht="21" customHeight="1" x14ac:dyDescent="0.2">
      <c r="A439" s="14" t="s">
        <v>15</v>
      </c>
      <c r="B439" s="19">
        <f>SUM(B440+B442)</f>
        <v>9</v>
      </c>
      <c r="C439" s="20">
        <f t="shared" ref="C439:F439" si="12">SUM(C440+C442)</f>
        <v>1.14153E-2</v>
      </c>
      <c r="D439" s="20">
        <f t="shared" si="12"/>
        <v>2.5000000000000001E-4</v>
      </c>
      <c r="E439" s="20">
        <f t="shared" si="12"/>
        <v>0</v>
      </c>
      <c r="F439" s="21">
        <f t="shared" si="12"/>
        <v>1.5649999999999999</v>
      </c>
    </row>
    <row r="440" spans="1:6" ht="15" customHeight="1" x14ac:dyDescent="0.2">
      <c r="A440" s="14" t="s">
        <v>376</v>
      </c>
      <c r="B440" s="19">
        <v>4</v>
      </c>
      <c r="C440" s="20">
        <v>1.0519126E-2</v>
      </c>
      <c r="D440" s="20">
        <v>2.5000000000000001E-4</v>
      </c>
      <c r="E440" s="20">
        <v>0</v>
      </c>
      <c r="F440" s="21">
        <v>1.2</v>
      </c>
    </row>
    <row r="441" spans="1:6" ht="15" customHeight="1" x14ac:dyDescent="0.2">
      <c r="A441" s="14" t="s">
        <v>377</v>
      </c>
      <c r="B441" s="22">
        <v>4</v>
      </c>
      <c r="C441" s="23">
        <v>1.0519126E-2</v>
      </c>
      <c r="D441" s="23">
        <v>2.5000000000000001E-4</v>
      </c>
      <c r="E441" s="23">
        <v>0</v>
      </c>
      <c r="F441" s="24">
        <v>1.2</v>
      </c>
    </row>
    <row r="442" spans="1:6" ht="15" customHeight="1" x14ac:dyDescent="0.2">
      <c r="A442" s="14" t="s">
        <v>378</v>
      </c>
      <c r="B442" s="19">
        <v>5</v>
      </c>
      <c r="C442" s="20">
        <v>8.9617400000000002E-4</v>
      </c>
      <c r="D442" s="20">
        <v>0</v>
      </c>
      <c r="E442" s="20">
        <v>0</v>
      </c>
      <c r="F442" s="21">
        <v>0.36500000000000005</v>
      </c>
    </row>
    <row r="443" spans="1:6" ht="15" customHeight="1" x14ac:dyDescent="0.2">
      <c r="A443" s="14" t="s">
        <v>379</v>
      </c>
      <c r="B443" s="22">
        <v>2</v>
      </c>
      <c r="C443" s="23">
        <v>3.0054600000000001E-4</v>
      </c>
      <c r="D443" s="23">
        <v>0</v>
      </c>
      <c r="E443" s="23">
        <v>0</v>
      </c>
      <c r="F443" s="24">
        <v>0.30499999999999999</v>
      </c>
    </row>
    <row r="444" spans="1:6" ht="15" customHeight="1" x14ac:dyDescent="0.2">
      <c r="A444" s="14" t="s">
        <v>380</v>
      </c>
      <c r="B444" s="22">
        <v>3</v>
      </c>
      <c r="C444" s="23">
        <v>5.9562800000000017E-4</v>
      </c>
      <c r="D444" s="23">
        <v>0</v>
      </c>
      <c r="E444" s="23">
        <v>0</v>
      </c>
      <c r="F444" s="24">
        <v>0.06</v>
      </c>
    </row>
    <row r="445" spans="1:6" ht="21" customHeight="1" x14ac:dyDescent="0.2">
      <c r="A445" s="14" t="s">
        <v>16</v>
      </c>
      <c r="B445" s="19">
        <f>SUM(B446+B452+B458+B468+B473+B478+B483+B488+B493)</f>
        <v>334</v>
      </c>
      <c r="C445" s="20">
        <f t="shared" ref="C445:F445" si="13">SUM(C446+C452+C458+C468+C473+C478+C483+C488+C493)</f>
        <v>0.11105463300000003</v>
      </c>
      <c r="D445" s="20">
        <f t="shared" si="13"/>
        <v>1.1936613383333333E-2</v>
      </c>
      <c r="E445" s="20">
        <f t="shared" si="13"/>
        <v>0</v>
      </c>
      <c r="F445" s="21">
        <f t="shared" si="13"/>
        <v>83.605099999999993</v>
      </c>
    </row>
    <row r="446" spans="1:6" ht="15" customHeight="1" x14ac:dyDescent="0.2">
      <c r="A446" s="14" t="s">
        <v>381</v>
      </c>
      <c r="B446" s="19">
        <v>63</v>
      </c>
      <c r="C446" s="20">
        <v>2.5404371000000002E-2</v>
      </c>
      <c r="D446" s="20">
        <v>1.0928966666666671E-4</v>
      </c>
      <c r="E446" s="20">
        <v>0</v>
      </c>
      <c r="F446" s="21">
        <v>23.311999999999994</v>
      </c>
    </row>
    <row r="447" spans="1:6" ht="15" customHeight="1" x14ac:dyDescent="0.2">
      <c r="A447" s="14" t="s">
        <v>476</v>
      </c>
      <c r="B447" s="22">
        <v>4</v>
      </c>
      <c r="C447" s="23">
        <v>1.010929E-3</v>
      </c>
      <c r="D447" s="23">
        <v>0</v>
      </c>
      <c r="E447" s="23">
        <v>0</v>
      </c>
      <c r="F447" s="24">
        <v>0.1225</v>
      </c>
    </row>
    <row r="448" spans="1:6" ht="15" customHeight="1" x14ac:dyDescent="0.2">
      <c r="A448" s="14" t="s">
        <v>382</v>
      </c>
      <c r="B448" s="22">
        <v>2</v>
      </c>
      <c r="C448" s="23">
        <v>1.229508E-3</v>
      </c>
      <c r="D448" s="23">
        <v>0</v>
      </c>
      <c r="E448" s="23">
        <v>0</v>
      </c>
      <c r="F448" s="24">
        <v>10</v>
      </c>
    </row>
    <row r="449" spans="1:6" ht="15" customHeight="1" x14ac:dyDescent="0.2">
      <c r="A449" s="14" t="s">
        <v>383</v>
      </c>
      <c r="B449" s="22">
        <v>14</v>
      </c>
      <c r="C449" s="23">
        <v>1.4480880000000002E-3</v>
      </c>
      <c r="D449" s="23">
        <v>1.0928966666666666E-4</v>
      </c>
      <c r="E449" s="23">
        <v>0</v>
      </c>
      <c r="F449" s="24">
        <v>0.255</v>
      </c>
    </row>
    <row r="450" spans="1:6" ht="15" customHeight="1" x14ac:dyDescent="0.2">
      <c r="A450" s="14" t="s">
        <v>384</v>
      </c>
      <c r="B450" s="22">
        <v>31</v>
      </c>
      <c r="C450" s="23">
        <v>5.480876E-3</v>
      </c>
      <c r="D450" s="23">
        <v>0</v>
      </c>
      <c r="E450" s="23">
        <v>0</v>
      </c>
      <c r="F450" s="24">
        <v>2.4845000000000002</v>
      </c>
    </row>
    <row r="451" spans="1:6" ht="15" customHeight="1" x14ac:dyDescent="0.2">
      <c r="A451" s="14" t="s">
        <v>385</v>
      </c>
      <c r="B451" s="22">
        <v>12</v>
      </c>
      <c r="C451" s="23">
        <v>1.6234970000000001E-2</v>
      </c>
      <c r="D451" s="23">
        <v>0</v>
      </c>
      <c r="E451" s="23">
        <v>0</v>
      </c>
      <c r="F451" s="24">
        <v>10.450000000000001</v>
      </c>
    </row>
    <row r="452" spans="1:6" ht="15" customHeight="1" x14ac:dyDescent="0.2">
      <c r="A452" s="14" t="s">
        <v>386</v>
      </c>
      <c r="B452" s="19">
        <v>61</v>
      </c>
      <c r="C452" s="20">
        <v>7.3606549999999998E-3</v>
      </c>
      <c r="D452" s="20">
        <v>2.4590199999999999E-4</v>
      </c>
      <c r="E452" s="20">
        <v>0</v>
      </c>
      <c r="F452" s="21">
        <v>7.4831000000000021</v>
      </c>
    </row>
    <row r="453" spans="1:6" ht="15" customHeight="1" x14ac:dyDescent="0.2">
      <c r="A453" s="14" t="s">
        <v>477</v>
      </c>
      <c r="B453" s="22">
        <v>4</v>
      </c>
      <c r="C453" s="23">
        <v>3.27869E-4</v>
      </c>
      <c r="D453" s="23">
        <v>5.4645000000000003E-5</v>
      </c>
      <c r="E453" s="23">
        <v>0</v>
      </c>
      <c r="F453" s="24">
        <v>4.0400000000000005E-2</v>
      </c>
    </row>
    <row r="454" spans="1:6" ht="15" customHeight="1" x14ac:dyDescent="0.2">
      <c r="A454" s="14" t="s">
        <v>387</v>
      </c>
      <c r="B454" s="22">
        <v>30</v>
      </c>
      <c r="C454" s="23">
        <v>3.0655750000000001E-3</v>
      </c>
      <c r="D454" s="23">
        <v>0</v>
      </c>
      <c r="E454" s="23">
        <v>0</v>
      </c>
      <c r="F454" s="24">
        <v>3.0502000000000002</v>
      </c>
    </row>
    <row r="455" spans="1:6" ht="15" customHeight="1" x14ac:dyDescent="0.2">
      <c r="A455" s="14" t="s">
        <v>388</v>
      </c>
      <c r="B455" s="22">
        <v>6</v>
      </c>
      <c r="C455" s="23">
        <v>1.267759E-3</v>
      </c>
      <c r="D455" s="23">
        <v>0</v>
      </c>
      <c r="E455" s="23">
        <v>0</v>
      </c>
      <c r="F455" s="24">
        <v>0.11</v>
      </c>
    </row>
    <row r="456" spans="1:6" ht="15" customHeight="1" x14ac:dyDescent="0.2">
      <c r="A456" s="14" t="s">
        <v>389</v>
      </c>
      <c r="B456" s="22">
        <v>3</v>
      </c>
      <c r="C456" s="23">
        <v>4.371580000000001E-4</v>
      </c>
      <c r="D456" s="23">
        <v>0</v>
      </c>
      <c r="E456" s="23">
        <v>0</v>
      </c>
      <c r="F456" s="24">
        <v>0.46000000000000008</v>
      </c>
    </row>
    <row r="457" spans="1:6" ht="15" customHeight="1" x14ac:dyDescent="0.2">
      <c r="A457" s="14" t="s">
        <v>390</v>
      </c>
      <c r="B457" s="22">
        <v>18</v>
      </c>
      <c r="C457" s="23">
        <v>2.2622939999999998E-3</v>
      </c>
      <c r="D457" s="23">
        <v>1.9125700000000002E-4</v>
      </c>
      <c r="E457" s="23">
        <v>0</v>
      </c>
      <c r="F457" s="24">
        <v>3.8224999999999993</v>
      </c>
    </row>
    <row r="458" spans="1:6" ht="15" customHeight="1" x14ac:dyDescent="0.2">
      <c r="A458" s="14" t="s">
        <v>391</v>
      </c>
      <c r="B458" s="19">
        <v>35</v>
      </c>
      <c r="C458" s="20">
        <v>1.7415298000000006E-2</v>
      </c>
      <c r="D458" s="20">
        <v>3.8251333333333339E-4</v>
      </c>
      <c r="E458" s="20">
        <v>0</v>
      </c>
      <c r="F458" s="21">
        <v>20.088499999999996</v>
      </c>
    </row>
    <row r="459" spans="1:6" ht="15" customHeight="1" x14ac:dyDescent="0.2">
      <c r="A459" s="14" t="s">
        <v>478</v>
      </c>
      <c r="B459" s="22">
        <v>5</v>
      </c>
      <c r="C459" s="23">
        <v>5.3551800000000002E-4</v>
      </c>
      <c r="D459" s="23">
        <v>1.0928933333333334E-4</v>
      </c>
      <c r="E459" s="23">
        <v>0</v>
      </c>
      <c r="F459" s="24">
        <v>0.37</v>
      </c>
    </row>
    <row r="460" spans="1:6" ht="15" customHeight="1" x14ac:dyDescent="0.2">
      <c r="A460" s="14" t="s">
        <v>392</v>
      </c>
      <c r="B460" s="22">
        <v>6</v>
      </c>
      <c r="C460" s="23">
        <v>3.9344200000000003E-4</v>
      </c>
      <c r="D460" s="23">
        <v>0</v>
      </c>
      <c r="E460" s="23">
        <v>0</v>
      </c>
      <c r="F460" s="24">
        <v>0.33200000000000002</v>
      </c>
    </row>
    <row r="461" spans="1:6" ht="15" customHeight="1" x14ac:dyDescent="0.2">
      <c r="A461" s="14" t="s">
        <v>393</v>
      </c>
      <c r="B461" s="22">
        <v>1</v>
      </c>
      <c r="C461" s="23">
        <v>4.3716E-5</v>
      </c>
      <c r="D461" s="23">
        <v>0</v>
      </c>
      <c r="E461" s="23">
        <v>0</v>
      </c>
      <c r="F461" s="24">
        <v>0.02</v>
      </c>
    </row>
    <row r="462" spans="1:6" ht="15" customHeight="1" x14ac:dyDescent="0.2">
      <c r="A462" s="14" t="s">
        <v>394</v>
      </c>
      <c r="B462" s="22">
        <v>5</v>
      </c>
      <c r="C462" s="23">
        <v>3.6065500000000009E-4</v>
      </c>
      <c r="D462" s="23">
        <v>0</v>
      </c>
      <c r="E462" s="23">
        <v>0</v>
      </c>
      <c r="F462" s="24">
        <v>0.159</v>
      </c>
    </row>
    <row r="463" spans="1:6" ht="15" customHeight="1" x14ac:dyDescent="0.2">
      <c r="A463" s="14" t="s">
        <v>395</v>
      </c>
      <c r="B463" s="22">
        <v>3</v>
      </c>
      <c r="C463" s="23">
        <v>9.8359999999999987E-5</v>
      </c>
      <c r="D463" s="23">
        <v>0</v>
      </c>
      <c r="E463" s="23">
        <v>0</v>
      </c>
      <c r="F463" s="24">
        <v>15.18</v>
      </c>
    </row>
    <row r="464" spans="1:6" ht="15" customHeight="1" x14ac:dyDescent="0.2">
      <c r="A464" s="14" t="s">
        <v>396</v>
      </c>
      <c r="B464" s="22">
        <v>5</v>
      </c>
      <c r="C464" s="23">
        <v>6.8306000000000009E-4</v>
      </c>
      <c r="D464" s="23">
        <v>0</v>
      </c>
      <c r="E464" s="23">
        <v>0</v>
      </c>
      <c r="F464" s="24">
        <v>0.81</v>
      </c>
    </row>
    <row r="465" spans="1:6" ht="15" customHeight="1" x14ac:dyDescent="0.2">
      <c r="A465" s="14" t="s">
        <v>397</v>
      </c>
      <c r="B465" s="22">
        <v>5</v>
      </c>
      <c r="C465" s="23">
        <v>2.4043720000000001E-3</v>
      </c>
      <c r="D465" s="23">
        <v>0</v>
      </c>
      <c r="E465" s="23">
        <v>0</v>
      </c>
      <c r="F465" s="24">
        <v>0.47000000000000008</v>
      </c>
    </row>
    <row r="466" spans="1:6" ht="15" customHeight="1" x14ac:dyDescent="0.2">
      <c r="A466" s="14" t="s">
        <v>398</v>
      </c>
      <c r="B466" s="22">
        <v>1</v>
      </c>
      <c r="C466" s="23">
        <v>5.4644810000000002E-3</v>
      </c>
      <c r="D466" s="23">
        <v>0</v>
      </c>
      <c r="E466" s="23">
        <v>0</v>
      </c>
      <c r="F466" s="24">
        <v>5.0000000000000001E-3</v>
      </c>
    </row>
    <row r="467" spans="1:6" ht="15" customHeight="1" x14ac:dyDescent="0.2">
      <c r="A467" s="14" t="s">
        <v>399</v>
      </c>
      <c r="B467" s="22">
        <v>4</v>
      </c>
      <c r="C467" s="23">
        <v>7.4316940000000008E-3</v>
      </c>
      <c r="D467" s="23">
        <v>2.7322400000000003E-4</v>
      </c>
      <c r="E467" s="23">
        <v>0</v>
      </c>
      <c r="F467" s="24">
        <v>2.7425000000000002</v>
      </c>
    </row>
    <row r="468" spans="1:6" ht="15" customHeight="1" x14ac:dyDescent="0.2">
      <c r="A468" s="14" t="s">
        <v>400</v>
      </c>
      <c r="B468" s="19">
        <v>46</v>
      </c>
      <c r="C468" s="20">
        <v>1.3415299000000002E-2</v>
      </c>
      <c r="D468" s="20">
        <v>5.743170333333332E-3</v>
      </c>
      <c r="E468" s="20">
        <v>0</v>
      </c>
      <c r="F468" s="21">
        <v>2.6405000000000003</v>
      </c>
    </row>
    <row r="469" spans="1:6" ht="15" customHeight="1" x14ac:dyDescent="0.2">
      <c r="A469" s="14" t="s">
        <v>479</v>
      </c>
      <c r="B469" s="22">
        <v>8</v>
      </c>
      <c r="C469" s="23">
        <v>2.0054640000000002E-3</v>
      </c>
      <c r="D469" s="23">
        <v>4.3716E-5</v>
      </c>
      <c r="E469" s="23">
        <v>0</v>
      </c>
      <c r="F469" s="24">
        <v>0.53750000000000009</v>
      </c>
    </row>
    <row r="470" spans="1:6" ht="15" customHeight="1" x14ac:dyDescent="0.2">
      <c r="A470" s="14" t="s">
        <v>401</v>
      </c>
      <c r="B470" s="22">
        <v>5</v>
      </c>
      <c r="C470" s="23">
        <v>9.0163899999999987E-4</v>
      </c>
      <c r="D470" s="23">
        <v>0</v>
      </c>
      <c r="E470" s="23">
        <v>0</v>
      </c>
      <c r="F470" s="24">
        <v>1.2024999999999999</v>
      </c>
    </row>
    <row r="471" spans="1:6" ht="15" customHeight="1" x14ac:dyDescent="0.2">
      <c r="A471" s="14" t="s">
        <v>402</v>
      </c>
      <c r="B471" s="22">
        <v>32</v>
      </c>
      <c r="C471" s="23">
        <v>1.0344262E-2</v>
      </c>
      <c r="D471" s="23">
        <v>5.6994543333333337E-3</v>
      </c>
      <c r="E471" s="23">
        <v>0</v>
      </c>
      <c r="F471" s="24">
        <v>0.88800000000000012</v>
      </c>
    </row>
    <row r="472" spans="1:6" ht="15" customHeight="1" x14ac:dyDescent="0.2">
      <c r="A472" s="14" t="s">
        <v>403</v>
      </c>
      <c r="B472" s="22">
        <v>1</v>
      </c>
      <c r="C472" s="23">
        <v>1.6393399999999999E-4</v>
      </c>
      <c r="D472" s="23">
        <v>0</v>
      </c>
      <c r="E472" s="23">
        <v>0</v>
      </c>
      <c r="F472" s="24">
        <v>1.2500000000000001E-2</v>
      </c>
    </row>
    <row r="473" spans="1:6" ht="15" customHeight="1" x14ac:dyDescent="0.2">
      <c r="A473" s="14" t="s">
        <v>404</v>
      </c>
      <c r="B473" s="19">
        <v>19</v>
      </c>
      <c r="C473" s="20">
        <v>5.3606560000000001E-3</v>
      </c>
      <c r="D473" s="20">
        <v>1.6393416666666663E-4</v>
      </c>
      <c r="E473" s="20">
        <v>0</v>
      </c>
      <c r="F473" s="21">
        <v>5.3400000000000016</v>
      </c>
    </row>
    <row r="474" spans="1:6" ht="15" customHeight="1" x14ac:dyDescent="0.2">
      <c r="A474" s="14" t="s">
        <v>405</v>
      </c>
      <c r="B474" s="22">
        <v>3</v>
      </c>
      <c r="C474" s="23">
        <v>7.1038200000000007E-4</v>
      </c>
      <c r="D474" s="23">
        <v>0</v>
      </c>
      <c r="E474" s="23">
        <v>0</v>
      </c>
      <c r="F474" s="24">
        <v>0.28000000000000003</v>
      </c>
    </row>
    <row r="475" spans="1:6" ht="15" customHeight="1" x14ac:dyDescent="0.2">
      <c r="A475" s="14" t="s">
        <v>406</v>
      </c>
      <c r="B475" s="22">
        <v>3</v>
      </c>
      <c r="C475" s="23">
        <v>3.1693979999999995E-3</v>
      </c>
      <c r="D475" s="23">
        <v>1.0928933333333334E-4</v>
      </c>
      <c r="E475" s="23">
        <v>0</v>
      </c>
      <c r="F475" s="24">
        <v>4.47</v>
      </c>
    </row>
    <row r="476" spans="1:6" ht="15" customHeight="1" x14ac:dyDescent="0.2">
      <c r="A476" s="14" t="s">
        <v>407</v>
      </c>
      <c r="B476" s="22">
        <v>9</v>
      </c>
      <c r="C476" s="23">
        <v>8.2513699999999998E-4</v>
      </c>
      <c r="D476" s="23">
        <v>0</v>
      </c>
      <c r="E476" s="23">
        <v>0</v>
      </c>
      <c r="F476" s="24">
        <v>0.34000000000000008</v>
      </c>
    </row>
    <row r="477" spans="1:6" ht="15" customHeight="1" x14ac:dyDescent="0.2">
      <c r="A477" s="14" t="s">
        <v>408</v>
      </c>
      <c r="B477" s="22">
        <v>4</v>
      </c>
      <c r="C477" s="23">
        <v>6.5573900000000002E-4</v>
      </c>
      <c r="D477" s="23">
        <v>5.4644833333333329E-5</v>
      </c>
      <c r="E477" s="23">
        <v>0</v>
      </c>
      <c r="F477" s="24">
        <v>0.24999999999999997</v>
      </c>
    </row>
    <row r="478" spans="1:6" ht="15" customHeight="1" x14ac:dyDescent="0.2">
      <c r="A478" s="14" t="s">
        <v>409</v>
      </c>
      <c r="B478" s="19">
        <v>7</v>
      </c>
      <c r="C478" s="20">
        <v>4.3005450000000002E-3</v>
      </c>
      <c r="D478" s="20">
        <v>0</v>
      </c>
      <c r="E478" s="20">
        <v>0</v>
      </c>
      <c r="F478" s="21">
        <v>5.21</v>
      </c>
    </row>
    <row r="479" spans="1:6" ht="15" customHeight="1" x14ac:dyDescent="0.2">
      <c r="A479" s="14" t="s">
        <v>480</v>
      </c>
      <c r="B479" s="22">
        <v>1</v>
      </c>
      <c r="C479" s="23">
        <v>2.7322399999999999E-3</v>
      </c>
      <c r="D479" s="23">
        <v>0</v>
      </c>
      <c r="E479" s="23">
        <v>0</v>
      </c>
      <c r="F479" s="24">
        <v>4.8</v>
      </c>
    </row>
    <row r="480" spans="1:6" ht="15" customHeight="1" x14ac:dyDescent="0.2">
      <c r="A480" s="14" t="s">
        <v>410</v>
      </c>
      <c r="B480" s="22">
        <v>1</v>
      </c>
      <c r="C480" s="23">
        <v>5.4639999999999997E-6</v>
      </c>
      <c r="D480" s="23">
        <v>0</v>
      </c>
      <c r="E480" s="23">
        <v>0</v>
      </c>
      <c r="F480" s="24">
        <v>0.03</v>
      </c>
    </row>
    <row r="481" spans="1:7" ht="15" customHeight="1" x14ac:dyDescent="0.2">
      <c r="A481" s="14" t="s">
        <v>411</v>
      </c>
      <c r="B481" s="22">
        <v>3</v>
      </c>
      <c r="C481" s="23">
        <v>5.7923499999999999E-4</v>
      </c>
      <c r="D481" s="23">
        <v>0</v>
      </c>
      <c r="E481" s="23">
        <v>0</v>
      </c>
      <c r="F481" s="24">
        <v>0.15999999999999998</v>
      </c>
    </row>
    <row r="482" spans="1:7" ht="15" customHeight="1" x14ac:dyDescent="0.2">
      <c r="A482" s="14" t="s">
        <v>412</v>
      </c>
      <c r="B482" s="22">
        <v>2</v>
      </c>
      <c r="C482" s="23">
        <v>9.8360600000000015E-4</v>
      </c>
      <c r="D482" s="23">
        <v>0</v>
      </c>
      <c r="E482" s="23">
        <v>0</v>
      </c>
      <c r="F482" s="24">
        <v>0.22</v>
      </c>
    </row>
    <row r="483" spans="1:7" ht="15" customHeight="1" x14ac:dyDescent="0.2">
      <c r="A483" s="14" t="s">
        <v>413</v>
      </c>
      <c r="B483" s="19">
        <v>67</v>
      </c>
      <c r="C483" s="20">
        <v>3.0054589999999998E-3</v>
      </c>
      <c r="D483" s="20">
        <v>3.3333384999999991E-4</v>
      </c>
      <c r="E483" s="20">
        <v>0</v>
      </c>
      <c r="F483" s="21">
        <v>8.9990000000000006</v>
      </c>
    </row>
    <row r="484" spans="1:7" ht="15" customHeight="1" x14ac:dyDescent="0.2">
      <c r="A484" s="14" t="s">
        <v>414</v>
      </c>
      <c r="B484" s="22">
        <v>4</v>
      </c>
      <c r="C484" s="23">
        <v>4.3715000000000004E-5</v>
      </c>
      <c r="D484" s="23">
        <v>0</v>
      </c>
      <c r="E484" s="23">
        <v>0</v>
      </c>
      <c r="F484" s="24">
        <v>0.33000000000000007</v>
      </c>
    </row>
    <row r="485" spans="1:7" ht="15" customHeight="1" x14ac:dyDescent="0.2">
      <c r="A485" s="14" t="s">
        <v>415</v>
      </c>
      <c r="B485" s="22">
        <v>32</v>
      </c>
      <c r="C485" s="23">
        <v>1.185787E-3</v>
      </c>
      <c r="D485" s="23">
        <v>0</v>
      </c>
      <c r="E485" s="23">
        <v>0</v>
      </c>
      <c r="F485" s="24">
        <v>5.7888000000000002</v>
      </c>
    </row>
    <row r="486" spans="1:7" ht="15" customHeight="1" x14ac:dyDescent="0.2">
      <c r="A486" s="14" t="s">
        <v>416</v>
      </c>
      <c r="B486" s="22">
        <v>2</v>
      </c>
      <c r="C486" s="23">
        <v>3.8251400000000003E-4</v>
      </c>
      <c r="D486" s="23">
        <v>1.6393460000000001E-4</v>
      </c>
      <c r="E486" s="23">
        <v>0</v>
      </c>
      <c r="F486" s="24">
        <v>0.1</v>
      </c>
    </row>
    <row r="487" spans="1:7" ht="15" customHeight="1" x14ac:dyDescent="0.2">
      <c r="A487" s="14" t="s">
        <v>83</v>
      </c>
      <c r="B487" s="22">
        <v>29</v>
      </c>
      <c r="C487" s="23">
        <v>1.3934430000000001E-3</v>
      </c>
      <c r="D487" s="23">
        <v>1.6939924999999996E-4</v>
      </c>
      <c r="E487" s="23">
        <v>0</v>
      </c>
      <c r="F487" s="24">
        <v>2.7801999999999998</v>
      </c>
    </row>
    <row r="488" spans="1:7" ht="15" customHeight="1" x14ac:dyDescent="0.2">
      <c r="A488" s="14" t="s">
        <v>417</v>
      </c>
      <c r="B488" s="19">
        <v>34</v>
      </c>
      <c r="C488" s="20">
        <v>3.3644808999999998E-2</v>
      </c>
      <c r="D488" s="20">
        <v>4.9311475333333344E-3</v>
      </c>
      <c r="E488" s="20">
        <v>0</v>
      </c>
      <c r="F488" s="21">
        <v>10.381999999999998</v>
      </c>
    </row>
    <row r="489" spans="1:7" ht="15" customHeight="1" x14ac:dyDescent="0.2">
      <c r="A489" s="14" t="s">
        <v>418</v>
      </c>
      <c r="B489" s="22">
        <v>3</v>
      </c>
      <c r="C489" s="23">
        <v>3.0147540999999993E-2</v>
      </c>
      <c r="D489" s="23">
        <v>4.7999999999999996E-3</v>
      </c>
      <c r="E489" s="23">
        <v>0</v>
      </c>
      <c r="F489" s="24">
        <v>9.0599999999999987</v>
      </c>
    </row>
    <row r="490" spans="1:7" ht="15" customHeight="1" x14ac:dyDescent="0.2">
      <c r="A490" s="14" t="s">
        <v>419</v>
      </c>
      <c r="B490" s="22">
        <v>5</v>
      </c>
      <c r="C490" s="23">
        <v>6.0109300000000003E-4</v>
      </c>
      <c r="D490" s="23">
        <v>2.1857933333333333E-5</v>
      </c>
      <c r="E490" s="23">
        <v>0</v>
      </c>
      <c r="F490" s="24">
        <v>0.27999999999999997</v>
      </c>
    </row>
    <row r="491" spans="1:7" ht="15" customHeight="1" x14ac:dyDescent="0.2">
      <c r="A491" s="14" t="s">
        <v>420</v>
      </c>
      <c r="B491" s="22">
        <v>9</v>
      </c>
      <c r="C491" s="23">
        <v>1.3005470000000002E-3</v>
      </c>
      <c r="D491" s="23">
        <v>1.0928960000000002E-4</v>
      </c>
      <c r="E491" s="23">
        <v>0</v>
      </c>
      <c r="F491" s="24">
        <v>0.44999999999999996</v>
      </c>
    </row>
    <row r="492" spans="1:7" ht="15" customHeight="1" x14ac:dyDescent="0.2">
      <c r="A492" s="14" t="s">
        <v>421</v>
      </c>
      <c r="B492" s="22">
        <v>17</v>
      </c>
      <c r="C492" s="23">
        <v>1.595628E-3</v>
      </c>
      <c r="D492" s="23">
        <v>0</v>
      </c>
      <c r="E492" s="23">
        <v>0</v>
      </c>
      <c r="F492" s="24">
        <v>0.59199999999999997</v>
      </c>
    </row>
    <row r="493" spans="1:7" ht="15" customHeight="1" x14ac:dyDescent="0.2">
      <c r="A493" s="14" t="s">
        <v>483</v>
      </c>
      <c r="B493" s="19">
        <v>2</v>
      </c>
      <c r="C493" s="20">
        <v>1.1475410000000002E-3</v>
      </c>
      <c r="D493" s="20">
        <v>2.7322499999999998E-5</v>
      </c>
      <c r="E493" s="20">
        <v>0</v>
      </c>
      <c r="F493" s="21">
        <v>0.15000000000000002</v>
      </c>
    </row>
    <row r="494" spans="1:7" ht="15" customHeight="1" x14ac:dyDescent="0.2">
      <c r="A494" s="15" t="s">
        <v>484</v>
      </c>
      <c r="B494" s="25">
        <v>2</v>
      </c>
      <c r="C494" s="26">
        <v>1.1475410000000002E-3</v>
      </c>
      <c r="D494" s="26">
        <v>2.7322499999999998E-5</v>
      </c>
      <c r="E494" s="26">
        <v>0</v>
      </c>
      <c r="F494" s="27">
        <v>0.15000000000000002</v>
      </c>
    </row>
    <row r="495" spans="1:7" s="29" customFormat="1" ht="18" customHeight="1" x14ac:dyDescent="0.25">
      <c r="A495" s="31" t="s">
        <v>487</v>
      </c>
      <c r="B495" s="31"/>
      <c r="C495" s="31"/>
      <c r="D495" s="31"/>
      <c r="E495" s="31"/>
      <c r="F495" s="31"/>
      <c r="G495" s="28"/>
    </row>
    <row r="496" spans="1:7" s="30" customFormat="1" ht="18" customHeight="1" x14ac:dyDescent="0.25">
      <c r="A496" s="4" t="s">
        <v>17</v>
      </c>
      <c r="B496" s="5"/>
      <c r="C496" s="5"/>
      <c r="D496" s="5"/>
      <c r="E496" s="5"/>
      <c r="F496" s="5"/>
      <c r="G496" s="5"/>
    </row>
    <row r="497" spans="1:1" s="9" customFormat="1" ht="12" customHeight="1" x14ac:dyDescent="0.25">
      <c r="A497" s="8" t="s">
        <v>423</v>
      </c>
    </row>
    <row r="498" spans="1:1" s="9" customFormat="1" ht="9.75" customHeight="1" x14ac:dyDescent="0.25">
      <c r="A498" s="10" t="s">
        <v>485</v>
      </c>
    </row>
    <row r="499" spans="1:1" s="9" customFormat="1" ht="12" customHeight="1" x14ac:dyDescent="0.25">
      <c r="A499" s="11" t="s">
        <v>422</v>
      </c>
    </row>
  </sheetData>
  <mergeCells count="6">
    <mergeCell ref="A495:F495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431" max="5" man="1"/>
    <brk id="4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39</vt:lpstr>
      <vt:lpstr>'Cuadro 39'!Área_de_impresión</vt:lpstr>
      <vt:lpstr>'Cuadro 39'!Títulos_a_imprimir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2025-07-03T20:39:08Z</cp:lastPrinted>
  <dcterms:created xsi:type="dcterms:W3CDTF">2025-06-13T18:16:31Z</dcterms:created>
  <dcterms:modified xsi:type="dcterms:W3CDTF">2025-07-09T18:29:11Z</dcterms:modified>
</cp:coreProperties>
</file>